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20" windowWidth="11490" windowHeight="6750" activeTab="0"/>
  </bookViews>
  <sheets>
    <sheet name="Excavación y MampElevac" sheetId="1" r:id="rId1"/>
    <sheet name="Cimientos" sheetId="2" r:id="rId2"/>
    <sheet name="Capa aisladora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<sst xmlns="http://schemas.openxmlformats.org/spreadsheetml/2006/main" count="216" uniqueCount="50">
  <si>
    <t>A-III-13</t>
  </si>
  <si>
    <t>largo</t>
  </si>
  <si>
    <t>ancho</t>
  </si>
  <si>
    <t>alto</t>
  </si>
  <si>
    <t>u.</t>
  </si>
  <si>
    <t>m.</t>
  </si>
  <si>
    <t>SUPERFICIE</t>
  </si>
  <si>
    <t>PERIMETRO</t>
  </si>
  <si>
    <t>VOLUMEN</t>
  </si>
  <si>
    <t>m</t>
  </si>
  <si>
    <t>cant.</t>
  </si>
  <si>
    <t>EXCAVACIÓN PARA CIMIENTOS</t>
  </si>
  <si>
    <t>COMPUTO METRICO DE:</t>
  </si>
  <si>
    <t>¿PERIMETRO?</t>
  </si>
  <si>
    <t>Perímetro</t>
  </si>
  <si>
    <t>Tipo:</t>
  </si>
  <si>
    <t>NOTA: Para anular los parámetros no deseados poner "0" en la celda a su dcha.</t>
  </si>
  <si>
    <t>¿SUPERFICIE?</t>
  </si>
  <si>
    <t>Superficie</t>
  </si>
  <si>
    <t>Volumen</t>
  </si>
  <si>
    <t>Ubicación</t>
  </si>
  <si>
    <t>Observación:</t>
  </si>
  <si>
    <t>CAPA AISLADORA</t>
  </si>
  <si>
    <t>Mortero hidrófugo</t>
  </si>
  <si>
    <t>CIMIENTOS</t>
  </si>
  <si>
    <t>m2</t>
  </si>
  <si>
    <t>m3</t>
  </si>
  <si>
    <t>Hormigón armado</t>
  </si>
  <si>
    <t>TOTAL ENCADENADO:</t>
  </si>
  <si>
    <t>Mampostería de ladrillos comunes</t>
  </si>
  <si>
    <t>VIGA ENCADENADO</t>
  </si>
  <si>
    <t>Tronco de la zapata de ladrillos comunes</t>
  </si>
  <si>
    <t>X fondo</t>
  </si>
  <si>
    <t>Y lat median izq</t>
  </si>
  <si>
    <t>MAMPOSTERIA EN ELEVACION</t>
  </si>
  <si>
    <t>SUPERFICIE REAL (sin aberturas)</t>
  </si>
  <si>
    <t>VOLUMEN REAL (sin aberturas)</t>
  </si>
  <si>
    <t>Hormigón de cascotes y ladrillos com</t>
  </si>
  <si>
    <t>Pié de la zapata de hormigón de cascotes sin Fe</t>
  </si>
  <si>
    <t>Cómputo de un encadenado, en total son dos:</t>
  </si>
  <si>
    <t>Inferior y Superior.</t>
  </si>
  <si>
    <t>X frente</t>
  </si>
  <si>
    <t>Y lat dcho</t>
  </si>
  <si>
    <t>X interno dormit a pasillo</t>
  </si>
  <si>
    <t>X interno baño a pasillo</t>
  </si>
  <si>
    <t>Y interna izq</t>
  </si>
  <si>
    <t>Y interna dcha</t>
  </si>
  <si>
    <t>Descontar de superficie total de paredes 211,8m2 =&gt; 22,6m2 de aberturas y vanos</t>
  </si>
  <si>
    <r>
      <t xml:space="preserve">OBRA: </t>
    </r>
    <r>
      <rPr>
        <sz val="10"/>
        <color indexed="12"/>
        <rFont val="Courier"/>
        <family val="3"/>
      </rPr>
      <t>VIVIENDA FAMILIAR de</t>
    </r>
  </si>
  <si>
    <t>OBRA: VIVIENDA FAMILIAR de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</si>
</sst>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_)"/>
    <numFmt numFmtId="174" formatCode="0.0_)"/>
    <numFmt numFmtId="175" formatCode="0.000_)"/>
    <numFmt numFmtId="176" formatCode="0.0000_)"/>
    <numFmt numFmtId="177" formatCode="0.00000_)"/>
    <numFmt numFmtId="178" formatCode="0.0"/>
    <numFmt numFmtId="179" formatCode="0.0000"/>
    <numFmt numFmtId="180" formatCode="0.000"/>
  </numFmts>
  <fonts count="39">
    <font>
      <sz val="8"/>
      <name val="Arial"/>
      <family val="0"/>
    </font>
    <font>
      <sz val="10"/>
      <name val="Courier"/>
      <family val="0"/>
    </font>
    <font>
      <sz val="10"/>
      <color indexed="12"/>
      <name val="Courier"/>
      <family val="0"/>
    </font>
    <font>
      <sz val="10"/>
      <color indexed="17"/>
      <name val="Courier"/>
      <family val="3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51" applyAlignment="1" applyProtection="1">
      <alignment horizontal="center"/>
      <protection/>
    </xf>
    <xf numFmtId="0" fontId="1" fillId="0" borderId="0" xfId="51">
      <alignment/>
      <protection/>
    </xf>
    <xf numFmtId="172" fontId="1" fillId="0" borderId="0" xfId="51" applyNumberFormat="1" applyProtection="1">
      <alignment/>
      <protection/>
    </xf>
    <xf numFmtId="0" fontId="1" fillId="0" borderId="0" xfId="51" applyAlignment="1" applyProtection="1">
      <alignment horizontal="left"/>
      <protection/>
    </xf>
    <xf numFmtId="172" fontId="1" fillId="0" borderId="0" xfId="51" applyNumberFormat="1" applyAlignment="1" applyProtection="1">
      <alignment horizontal="left"/>
      <protection/>
    </xf>
    <xf numFmtId="0" fontId="2" fillId="0" borderId="0" xfId="51" applyFont="1" applyProtection="1">
      <alignment/>
      <protection locked="0"/>
    </xf>
    <xf numFmtId="172" fontId="2" fillId="0" borderId="0" xfId="51" applyNumberFormat="1" applyFont="1" applyProtection="1">
      <alignment/>
      <protection locked="0"/>
    </xf>
    <xf numFmtId="173" fontId="1" fillId="0" borderId="0" xfId="51" applyNumberFormat="1" applyProtection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 applyProtection="1">
      <alignment horizontal="left"/>
      <protection/>
    </xf>
    <xf numFmtId="172" fontId="2" fillId="0" borderId="0" xfId="51" applyNumberFormat="1" applyFont="1" applyProtection="1">
      <alignment/>
      <protection locked="0"/>
    </xf>
    <xf numFmtId="172" fontId="2" fillId="0" borderId="0" xfId="51" applyNumberFormat="1" applyFont="1" applyAlignment="1" applyProtection="1">
      <alignment horizontal="left"/>
      <protection/>
    </xf>
    <xf numFmtId="176" fontId="1" fillId="0" borderId="0" xfId="51" applyNumberFormat="1" applyFont="1" applyProtection="1">
      <alignment/>
      <protection/>
    </xf>
    <xf numFmtId="2" fontId="1" fillId="0" borderId="0" xfId="51" applyNumberFormat="1">
      <alignment/>
      <protection/>
    </xf>
    <xf numFmtId="172" fontId="1" fillId="0" borderId="0" xfId="51" applyNumberFormat="1" applyFont="1" applyAlignment="1" applyProtection="1">
      <alignment horizontal="center"/>
      <protection/>
    </xf>
    <xf numFmtId="0" fontId="1" fillId="0" borderId="0" xfId="51" applyFont="1" applyAlignment="1" applyProtection="1">
      <alignment horizontal="center"/>
      <protection/>
    </xf>
    <xf numFmtId="172" fontId="1" fillId="0" borderId="0" xfId="51" applyNumberFormat="1" applyProtection="1">
      <alignment/>
      <protection locked="0"/>
    </xf>
    <xf numFmtId="172" fontId="1" fillId="0" borderId="0" xfId="51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51" applyFont="1" applyAlignment="1" applyProtection="1">
      <alignment horizontal="left"/>
      <protection/>
    </xf>
    <xf numFmtId="0" fontId="1" fillId="0" borderId="0" xfId="51" applyFont="1" applyAlignment="1" applyProtection="1">
      <alignment horizontal="left"/>
      <protection locked="0"/>
    </xf>
    <xf numFmtId="0" fontId="1" fillId="0" borderId="0" xfId="51" applyFont="1" applyAlignment="1" applyProtection="1">
      <alignment horizontal="center"/>
      <protection locked="0"/>
    </xf>
    <xf numFmtId="172" fontId="1" fillId="0" borderId="0" xfId="51" applyNumberFormat="1" applyFont="1" applyProtection="1">
      <alignment/>
      <protection locked="0"/>
    </xf>
    <xf numFmtId="173" fontId="2" fillId="0" borderId="0" xfId="51" applyNumberFormat="1" applyFont="1" applyAlignment="1" applyProtection="1">
      <alignment horizontal="left"/>
      <protection/>
    </xf>
    <xf numFmtId="172" fontId="1" fillId="0" borderId="0" xfId="51" applyNumberFormat="1" applyFont="1" applyProtection="1">
      <alignment/>
      <protection/>
    </xf>
    <xf numFmtId="0" fontId="1" fillId="0" borderId="0" xfId="5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51" applyFont="1" applyProtection="1">
      <alignment/>
      <protection/>
    </xf>
    <xf numFmtId="2" fontId="3" fillId="0" borderId="0" xfId="51" applyNumberFormat="1" applyFont="1" applyAlignment="1" applyProtection="1">
      <alignment horizontal="center"/>
      <protection/>
    </xf>
    <xf numFmtId="0" fontId="2" fillId="0" borderId="0" xfId="51" applyFont="1" applyAlignment="1" applyProtection="1">
      <alignment horizontal="center"/>
      <protection/>
    </xf>
    <xf numFmtId="0" fontId="1" fillId="0" borderId="0" xfId="51" applyFont="1" applyAlignment="1" applyProtection="1">
      <alignment horizontal="left"/>
      <protection/>
    </xf>
    <xf numFmtId="172" fontId="2" fillId="0" borderId="0" xfId="51" applyNumberFormat="1" applyFont="1" applyAlignment="1" applyProtection="1">
      <alignment horizontal="left"/>
      <protection locked="0"/>
    </xf>
    <xf numFmtId="0" fontId="2" fillId="0" borderId="0" xfId="51" applyFont="1" applyAlignment="1" applyProtection="1">
      <alignment horizontal="left"/>
      <protection locked="0"/>
    </xf>
    <xf numFmtId="173" fontId="2" fillId="0" borderId="0" xfId="51" applyNumberFormat="1" applyFont="1" applyAlignment="1" applyProtection="1">
      <alignment horizontal="left"/>
      <protection locked="0"/>
    </xf>
    <xf numFmtId="172" fontId="1" fillId="0" borderId="0" xfId="51" applyNumberFormat="1" applyFont="1" applyProtection="1">
      <alignment/>
      <protection/>
    </xf>
    <xf numFmtId="0" fontId="0" fillId="0" borderId="0" xfId="0" applyAlignment="1" applyProtection="1">
      <alignment horizontal="left"/>
      <protection/>
    </xf>
    <xf numFmtId="172" fontId="1" fillId="0" borderId="0" xfId="51" applyNumberFormat="1" applyFont="1" applyAlignment="1" applyProtection="1">
      <alignment horizontal="left"/>
      <protection/>
    </xf>
    <xf numFmtId="0" fontId="1" fillId="0" borderId="0" xfId="51" applyAlignment="1" applyProtection="1">
      <alignment horizontal="left" vertical="center"/>
      <protection/>
    </xf>
    <xf numFmtId="172" fontId="1" fillId="0" borderId="0" xfId="51" applyNumberFormat="1" applyFont="1" applyAlignment="1" applyProtection="1">
      <alignment horizontal="left" vertical="center"/>
      <protection/>
    </xf>
    <xf numFmtId="0" fontId="2" fillId="0" borderId="0" xfId="51" applyFont="1">
      <alignment/>
      <protection/>
    </xf>
    <xf numFmtId="175" fontId="3" fillId="0" borderId="0" xfId="51" applyNumberFormat="1" applyFont="1" applyAlignment="1" applyProtection="1">
      <alignment horizontal="center"/>
      <protection/>
    </xf>
    <xf numFmtId="175" fontId="3" fillId="0" borderId="0" xfId="51" applyNumberFormat="1" applyFont="1" applyAlignment="1" applyProtection="1">
      <alignment horizontal="center" vertical="center"/>
      <protection/>
    </xf>
    <xf numFmtId="0" fontId="1" fillId="0" borderId="0" xfId="51" applyBorder="1">
      <alignment/>
      <protection/>
    </xf>
    <xf numFmtId="172" fontId="1" fillId="0" borderId="0" xfId="51" applyNumberFormat="1" applyBorder="1" applyProtection="1">
      <alignment/>
      <protection/>
    </xf>
    <xf numFmtId="0" fontId="1" fillId="0" borderId="0" xfId="51" applyFont="1" applyBorder="1" applyAlignment="1" applyProtection="1">
      <alignment horizontal="left"/>
      <protection/>
    </xf>
    <xf numFmtId="0" fontId="1" fillId="0" borderId="0" xfId="51" applyBorder="1" applyAlignment="1" applyProtection="1">
      <alignment horizontal="center"/>
      <protection/>
    </xf>
    <xf numFmtId="0" fontId="1" fillId="0" borderId="0" xfId="51" applyFont="1" applyBorder="1" applyAlignment="1" applyProtection="1">
      <alignment horizontal="center"/>
      <protection/>
    </xf>
    <xf numFmtId="172" fontId="1" fillId="0" borderId="0" xfId="51" applyNumberFormat="1" applyFont="1" applyBorder="1" applyAlignment="1" applyProtection="1">
      <alignment horizontal="center"/>
      <protection/>
    </xf>
    <xf numFmtId="176" fontId="1" fillId="0" borderId="0" xfId="51" applyNumberFormat="1" applyFont="1" applyBorder="1" applyProtection="1">
      <alignment/>
      <protection/>
    </xf>
    <xf numFmtId="0" fontId="1" fillId="0" borderId="0" xfId="51" applyBorder="1" applyAlignment="1" applyProtection="1">
      <alignment horizontal="left"/>
      <protection/>
    </xf>
    <xf numFmtId="2" fontId="3" fillId="0" borderId="0" xfId="51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172" fontId="1" fillId="0" borderId="0" xfId="51" applyNumberFormat="1" applyFont="1" applyBorder="1" applyAlignment="1" applyProtection="1">
      <alignment horizontal="left"/>
      <protection/>
    </xf>
    <xf numFmtId="175" fontId="3" fillId="0" borderId="0" xfId="51" applyNumberFormat="1" applyFont="1" applyBorder="1" applyAlignment="1" applyProtection="1">
      <alignment horizontal="center"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4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63"/>
  <sheetViews>
    <sheetView tabSelected="1" zoomScalePageLayoutView="0" workbookViewId="0" topLeftCell="A1">
      <selection activeCell="N13" sqref="N13"/>
    </sheetView>
  </sheetViews>
  <sheetFormatPr defaultColWidth="12" defaultRowHeight="11.25"/>
  <cols>
    <col min="1" max="1" width="43.16015625" style="0" customWidth="1"/>
    <col min="3" max="3" width="17.5" style="0" customWidth="1"/>
    <col min="5" max="5" width="13.16015625" style="0" bestFit="1" customWidth="1"/>
    <col min="6" max="6" width="0" style="0" hidden="1" customWidth="1"/>
    <col min="7" max="7" width="13.33203125" style="19" hidden="1" customWidth="1"/>
    <col min="8" max="8" width="14.16015625" style="0" hidden="1" customWidth="1"/>
    <col min="9" max="9" width="10.33203125" style="0" hidden="1" customWidth="1"/>
    <col min="10" max="10" width="0" style="0" hidden="1" customWidth="1"/>
  </cols>
  <sheetData>
    <row r="1" spans="1:16" ht="12.75">
      <c r="A1" s="10" t="s">
        <v>0</v>
      </c>
      <c r="B1" s="2"/>
      <c r="C1" s="3"/>
      <c r="D1" s="3"/>
      <c r="E1" s="3"/>
      <c r="F1" s="3"/>
      <c r="G1" s="17"/>
      <c r="H1" s="3"/>
      <c r="I1" s="2"/>
      <c r="J1" s="2"/>
      <c r="K1" s="2"/>
      <c r="L1" s="2"/>
      <c r="M1" s="2"/>
      <c r="N1" s="2"/>
      <c r="O1" s="2"/>
      <c r="P1" s="2"/>
    </row>
    <row r="2" spans="1:16" ht="12.75">
      <c r="A2" s="56" t="s">
        <v>48</v>
      </c>
      <c r="B2" s="40"/>
      <c r="C2" s="3"/>
      <c r="D2" s="3"/>
      <c r="E2" s="3"/>
      <c r="F2" s="3"/>
      <c r="G2" s="17"/>
      <c r="H2" s="3"/>
      <c r="I2" s="2"/>
      <c r="J2" s="2"/>
      <c r="K2" s="2"/>
      <c r="L2" s="2"/>
      <c r="M2" s="2"/>
      <c r="N2" s="2"/>
      <c r="O2" s="2"/>
      <c r="P2" s="2"/>
    </row>
    <row r="3" spans="1:16" ht="12.75">
      <c r="A3" s="10" t="s">
        <v>12</v>
      </c>
      <c r="B3" s="10"/>
      <c r="C3" s="12" t="s">
        <v>11</v>
      </c>
      <c r="D3" s="12"/>
      <c r="E3" s="3"/>
      <c r="F3" s="3"/>
      <c r="G3" s="17"/>
      <c r="H3" s="3"/>
      <c r="I3" s="2"/>
      <c r="J3" s="2"/>
      <c r="K3" s="2"/>
      <c r="L3" s="2"/>
      <c r="M3" s="2"/>
      <c r="N3" s="2"/>
      <c r="O3" s="2"/>
      <c r="P3" s="2"/>
    </row>
    <row r="4" spans="1:16" ht="12.75">
      <c r="A4" s="9" t="s">
        <v>15</v>
      </c>
      <c r="C4" s="20"/>
      <c r="D4" s="12"/>
      <c r="E4" s="3"/>
      <c r="F4" s="3"/>
      <c r="G4" s="17"/>
      <c r="H4" s="3"/>
      <c r="I4" s="2"/>
      <c r="J4" s="2"/>
      <c r="K4" s="2"/>
      <c r="L4" s="2"/>
      <c r="M4" s="2"/>
      <c r="N4" s="2"/>
      <c r="O4" s="2"/>
      <c r="P4" s="2"/>
    </row>
    <row r="5" spans="1:16" ht="12.75">
      <c r="A5" s="9"/>
      <c r="B5" s="20"/>
      <c r="C5" s="3"/>
      <c r="D5" s="12"/>
      <c r="E5" s="3"/>
      <c r="F5" s="3"/>
      <c r="G5" s="17"/>
      <c r="H5" s="3"/>
      <c r="I5" s="2"/>
      <c r="J5" s="2"/>
      <c r="K5" s="2"/>
      <c r="L5" s="2"/>
      <c r="M5" s="2"/>
      <c r="N5" s="2"/>
      <c r="O5" s="2"/>
      <c r="P5" s="2"/>
    </row>
    <row r="6" spans="1:16" s="27" customFormat="1" ht="12.75">
      <c r="A6" s="10" t="s">
        <v>16</v>
      </c>
      <c r="B6" s="10"/>
      <c r="C6" s="3"/>
      <c r="D6" s="12"/>
      <c r="E6" s="3"/>
      <c r="F6" s="3"/>
      <c r="G6" s="17"/>
      <c r="H6" s="3"/>
      <c r="I6" s="26"/>
      <c r="J6" s="26"/>
      <c r="K6" s="26"/>
      <c r="L6" s="26"/>
      <c r="M6" s="26"/>
      <c r="N6" s="26"/>
      <c r="O6" s="26"/>
      <c r="P6" s="26"/>
    </row>
    <row r="7" spans="1:16" s="27" customFormat="1" ht="12.75">
      <c r="A7" s="28"/>
      <c r="B7" s="10"/>
      <c r="C7" s="3"/>
      <c r="D7" s="12"/>
      <c r="E7" s="3"/>
      <c r="F7" s="3"/>
      <c r="G7" s="17"/>
      <c r="H7" s="3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16" t="s">
        <v>13</v>
      </c>
      <c r="B8" s="20">
        <v>0</v>
      </c>
      <c r="C8" s="10" t="s">
        <v>17</v>
      </c>
      <c r="D8" s="24">
        <v>1</v>
      </c>
      <c r="E8" s="3"/>
      <c r="F8" s="3"/>
      <c r="G8" s="17"/>
      <c r="H8" s="3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2" t="str">
        <f>IF(B8=0,"NO","SI")</f>
        <v>NO</v>
      </c>
      <c r="B9" s="21"/>
      <c r="C9" s="22" t="str">
        <f>IF(D8=0,"NO","SI")</f>
        <v>SI</v>
      </c>
      <c r="D9" s="12"/>
      <c r="E9" s="3"/>
      <c r="F9" s="3"/>
      <c r="G9" s="17"/>
      <c r="H9" s="3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21</v>
      </c>
      <c r="B10" s="30"/>
      <c r="C10" s="3"/>
      <c r="D10" s="12"/>
      <c r="E10" s="3"/>
      <c r="F10" s="3"/>
      <c r="G10" s="17"/>
      <c r="H10" s="3"/>
      <c r="I10" s="26"/>
      <c r="J10" s="26"/>
      <c r="K10" s="26"/>
      <c r="L10" s="26"/>
      <c r="M10" s="26"/>
      <c r="N10" s="26"/>
      <c r="O10" s="26"/>
      <c r="P10" s="26"/>
    </row>
    <row r="11" spans="1:16" s="27" customFormat="1" ht="12.75">
      <c r="A11" s="16" t="s">
        <v>20</v>
      </c>
      <c r="B11" s="16" t="s">
        <v>1</v>
      </c>
      <c r="C11" s="15" t="s">
        <v>2</v>
      </c>
      <c r="D11" s="15" t="s">
        <v>3</v>
      </c>
      <c r="E11" s="15" t="s">
        <v>10</v>
      </c>
      <c r="F11" s="3"/>
      <c r="G11" s="17"/>
      <c r="H11" s="3"/>
      <c r="I11" s="26"/>
      <c r="J11" s="26"/>
      <c r="K11" s="4"/>
      <c r="L11" s="4"/>
      <c r="M11" s="26"/>
      <c r="N11" s="4"/>
      <c r="O11" s="4"/>
      <c r="P11" s="26"/>
    </row>
    <row r="12" spans="1:16" s="27" customFormat="1" ht="12.75">
      <c r="A12" s="1"/>
      <c r="B12" s="16" t="s">
        <v>9</v>
      </c>
      <c r="C12" s="15" t="s">
        <v>9</v>
      </c>
      <c r="D12" s="15" t="s">
        <v>5</v>
      </c>
      <c r="E12" s="15" t="s">
        <v>4</v>
      </c>
      <c r="F12" s="3"/>
      <c r="G12" s="23" t="s">
        <v>14</v>
      </c>
      <c r="H12" s="25" t="s">
        <v>18</v>
      </c>
      <c r="I12" s="28" t="s">
        <v>19</v>
      </c>
      <c r="J12" s="26"/>
      <c r="K12" s="26"/>
      <c r="L12" s="4"/>
      <c r="M12" s="4"/>
      <c r="N12" s="26"/>
      <c r="O12" s="4"/>
      <c r="P12" s="26"/>
    </row>
    <row r="13" spans="1:16" ht="12.75">
      <c r="A13" s="6" t="s">
        <v>32</v>
      </c>
      <c r="B13" s="11">
        <v>10.14</v>
      </c>
      <c r="C13" s="7">
        <v>0.45</v>
      </c>
      <c r="D13" s="7">
        <v>0.7</v>
      </c>
      <c r="E13" s="7">
        <v>1</v>
      </c>
      <c r="F13" s="3"/>
      <c r="G13" s="17">
        <f>E13*(B13+C13)*2</f>
        <v>21.18</v>
      </c>
      <c r="H13" s="3">
        <f>E13*B13*C13</f>
        <v>4.563000000000001</v>
      </c>
      <c r="I13" s="14">
        <f>E13*B13*C13*D13</f>
        <v>3.1941</v>
      </c>
      <c r="J13" s="2"/>
      <c r="K13" s="3"/>
      <c r="L13" s="3"/>
      <c r="M13" s="3"/>
      <c r="N13" s="3"/>
      <c r="O13" s="3"/>
      <c r="P13" s="3"/>
    </row>
    <row r="14" spans="1:16" ht="12.75">
      <c r="A14" s="6" t="s">
        <v>41</v>
      </c>
      <c r="B14" s="11">
        <v>10.14</v>
      </c>
      <c r="C14" s="7">
        <v>0.45</v>
      </c>
      <c r="D14" s="7">
        <v>0.7</v>
      </c>
      <c r="E14" s="7">
        <v>1</v>
      </c>
      <c r="F14" s="3"/>
      <c r="G14" s="17">
        <f aca="true" t="shared" si="0" ref="G14:G19">E14*(B14+C14)*2</f>
        <v>21.18</v>
      </c>
      <c r="H14" s="3">
        <f aca="true" t="shared" si="1" ref="H14:H19">E14*B14*C14</f>
        <v>4.563000000000001</v>
      </c>
      <c r="I14" s="14">
        <f aca="true" t="shared" si="2" ref="I14:I19">E14*B14*C14*D14</f>
        <v>3.1941</v>
      </c>
      <c r="J14" s="2"/>
      <c r="K14" s="3"/>
      <c r="L14" s="3"/>
      <c r="M14" s="3"/>
      <c r="N14" s="3"/>
      <c r="O14" s="3"/>
      <c r="P14" s="3"/>
    </row>
    <row r="15" spans="1:16" ht="12.75">
      <c r="A15" s="6" t="s">
        <v>44</v>
      </c>
      <c r="B15" s="11">
        <v>5</v>
      </c>
      <c r="C15" s="7">
        <v>0.45</v>
      </c>
      <c r="D15" s="7">
        <v>0.7</v>
      </c>
      <c r="E15" s="7">
        <v>1</v>
      </c>
      <c r="F15" s="3"/>
      <c r="G15" s="17">
        <f>E15*(B15+C15)*2</f>
        <v>10.9</v>
      </c>
      <c r="H15" s="3">
        <f>E15*B15*C15</f>
        <v>2.25</v>
      </c>
      <c r="I15" s="14">
        <f>E15*B15*C15*D15</f>
        <v>1.575</v>
      </c>
      <c r="J15" s="2"/>
      <c r="K15" s="3"/>
      <c r="L15" s="3"/>
      <c r="M15" s="3"/>
      <c r="N15" s="3"/>
      <c r="O15" s="3"/>
      <c r="P15" s="3"/>
    </row>
    <row r="16" spans="1:16" ht="12.75">
      <c r="A16" s="6" t="s">
        <v>43</v>
      </c>
      <c r="B16" s="11">
        <v>6.44</v>
      </c>
      <c r="C16" s="7">
        <v>0.45</v>
      </c>
      <c r="D16" s="7">
        <v>0.7</v>
      </c>
      <c r="E16" s="7">
        <v>1</v>
      </c>
      <c r="F16" s="3"/>
      <c r="G16" s="17">
        <f>E16*(B16+C16)*2</f>
        <v>13.780000000000001</v>
      </c>
      <c r="H16" s="3">
        <f>E16*B16*C16</f>
        <v>2.898</v>
      </c>
      <c r="I16" s="14">
        <f>E16*B16*C16*D16</f>
        <v>2.0286</v>
      </c>
      <c r="J16" s="2"/>
      <c r="K16" s="3"/>
      <c r="L16" s="3"/>
      <c r="M16" s="3"/>
      <c r="N16" s="3"/>
      <c r="O16" s="3"/>
      <c r="P16" s="3"/>
    </row>
    <row r="17" spans="1:16" ht="12.75">
      <c r="A17" s="6"/>
      <c r="B17" s="11"/>
      <c r="C17" s="7"/>
      <c r="D17" s="7"/>
      <c r="E17" s="7"/>
      <c r="F17" s="3"/>
      <c r="G17" s="17">
        <f t="shared" si="0"/>
        <v>0</v>
      </c>
      <c r="H17" s="3">
        <f t="shared" si="1"/>
        <v>0</v>
      </c>
      <c r="I17" s="14">
        <f t="shared" si="2"/>
        <v>0</v>
      </c>
      <c r="J17" s="2"/>
      <c r="K17" s="3"/>
      <c r="L17" s="3"/>
      <c r="M17" s="3"/>
      <c r="N17" s="3"/>
      <c r="O17" s="3"/>
      <c r="P17" s="3"/>
    </row>
    <row r="18" spans="1:16" ht="12.75">
      <c r="A18" s="6"/>
      <c r="B18" s="11"/>
      <c r="C18" s="7"/>
      <c r="D18" s="7"/>
      <c r="E18" s="7"/>
      <c r="F18" s="3"/>
      <c r="G18" s="17">
        <f t="shared" si="0"/>
        <v>0</v>
      </c>
      <c r="H18" s="3">
        <f t="shared" si="1"/>
        <v>0</v>
      </c>
      <c r="I18" s="14">
        <f t="shared" si="2"/>
        <v>0</v>
      </c>
      <c r="J18" s="2"/>
      <c r="K18" s="3"/>
      <c r="L18" s="3"/>
      <c r="M18" s="3"/>
      <c r="N18" s="3"/>
      <c r="O18" s="3"/>
      <c r="P18" s="3"/>
    </row>
    <row r="19" spans="1:16" ht="12.75">
      <c r="A19" s="6"/>
      <c r="B19" s="11"/>
      <c r="C19" s="7"/>
      <c r="D19" s="7"/>
      <c r="E19" s="7"/>
      <c r="F19" s="3"/>
      <c r="G19" s="17">
        <f t="shared" si="0"/>
        <v>0</v>
      </c>
      <c r="H19" s="3">
        <f t="shared" si="1"/>
        <v>0</v>
      </c>
      <c r="I19" s="14">
        <f t="shared" si="2"/>
        <v>0</v>
      </c>
      <c r="J19" s="2"/>
      <c r="K19" s="3"/>
      <c r="L19" s="3"/>
      <c r="M19" s="3"/>
      <c r="N19" s="3"/>
      <c r="O19" s="3"/>
      <c r="P19" s="3"/>
    </row>
    <row r="20" spans="1:16" ht="12.75">
      <c r="A20" s="6" t="s">
        <v>33</v>
      </c>
      <c r="B20" s="11">
        <v>8.35</v>
      </c>
      <c r="C20" s="7">
        <v>0.45</v>
      </c>
      <c r="D20" s="7">
        <v>0.7</v>
      </c>
      <c r="E20" s="7">
        <v>1</v>
      </c>
      <c r="F20" s="3"/>
      <c r="G20" s="17">
        <f>E20*(B20+C20)*2</f>
        <v>17.599999999999998</v>
      </c>
      <c r="H20" s="3">
        <f>E20*B20*C20</f>
        <v>3.7575</v>
      </c>
      <c r="I20" s="14">
        <f>E20*B20*C20*D20</f>
        <v>2.6302499999999998</v>
      </c>
      <c r="J20" s="2"/>
      <c r="K20" s="3"/>
      <c r="L20" s="3"/>
      <c r="M20" s="3"/>
      <c r="N20" s="3"/>
      <c r="O20" s="3"/>
      <c r="P20" s="3"/>
    </row>
    <row r="21" spans="1:16" ht="12.75">
      <c r="A21" s="6" t="s">
        <v>42</v>
      </c>
      <c r="B21" s="11">
        <v>7.35</v>
      </c>
      <c r="C21" s="7">
        <v>0.45</v>
      </c>
      <c r="D21" s="7">
        <v>0.7</v>
      </c>
      <c r="E21" s="7">
        <v>1</v>
      </c>
      <c r="F21" s="3"/>
      <c r="G21" s="17">
        <f>E21*(B21+C21)*2</f>
        <v>15.6</v>
      </c>
      <c r="H21" s="3">
        <f>E21*B21*C21</f>
        <v>3.3075</v>
      </c>
      <c r="I21" s="14">
        <f>E21*B21*C21*D21</f>
        <v>2.31525</v>
      </c>
      <c r="J21" s="2"/>
      <c r="K21" s="3"/>
      <c r="L21" s="3"/>
      <c r="M21" s="3"/>
      <c r="N21" s="3"/>
      <c r="O21" s="3"/>
      <c r="P21" s="3"/>
    </row>
    <row r="22" spans="1:16" ht="12.75">
      <c r="A22" s="6" t="s">
        <v>45</v>
      </c>
      <c r="B22" s="11">
        <v>8.35</v>
      </c>
      <c r="C22" s="7">
        <v>0.4</v>
      </c>
      <c r="D22" s="7">
        <v>0.7</v>
      </c>
      <c r="E22" s="7">
        <v>1</v>
      </c>
      <c r="F22" s="3"/>
      <c r="G22" s="17">
        <f>E22*(B22+C22)*2</f>
        <v>17.5</v>
      </c>
      <c r="H22" s="3">
        <f>E22*B22*C22</f>
        <v>3.34</v>
      </c>
      <c r="I22" s="14">
        <f>E22*B22*C22*D22</f>
        <v>2.3379999999999996</v>
      </c>
      <c r="J22" s="2"/>
      <c r="K22" s="3"/>
      <c r="L22" s="3"/>
      <c r="M22" s="3"/>
      <c r="N22" s="3"/>
      <c r="O22" s="3"/>
      <c r="P22" s="3"/>
    </row>
    <row r="23" spans="1:16" ht="12.75">
      <c r="A23" s="6" t="s">
        <v>46</v>
      </c>
      <c r="B23" s="11">
        <v>7.05</v>
      </c>
      <c r="C23" s="7">
        <v>0.45</v>
      </c>
      <c r="D23" s="7">
        <v>0.7</v>
      </c>
      <c r="E23" s="7">
        <v>1</v>
      </c>
      <c r="F23" s="3"/>
      <c r="G23" s="17">
        <f>E23*(B23+C23)*2</f>
        <v>15</v>
      </c>
      <c r="H23" s="3">
        <f>E23*B23*C23</f>
        <v>3.1725</v>
      </c>
      <c r="I23" s="14">
        <f>E23*B23*C23*D23</f>
        <v>2.22075</v>
      </c>
      <c r="J23" s="2"/>
      <c r="K23" s="3"/>
      <c r="L23" s="3"/>
      <c r="M23" s="3"/>
      <c r="N23" s="3"/>
      <c r="O23" s="3"/>
      <c r="P23" s="3"/>
    </row>
    <row r="24" spans="1:16" ht="12.75">
      <c r="A24" s="6"/>
      <c r="B24" s="11"/>
      <c r="C24" s="7"/>
      <c r="D24" s="7"/>
      <c r="E24" s="7"/>
      <c r="F24" s="3"/>
      <c r="G24" s="17">
        <f>E24*(B24+C24)*2</f>
        <v>0</v>
      </c>
      <c r="H24" s="3">
        <f>E24*B24*C24</f>
        <v>0</v>
      </c>
      <c r="I24" s="14">
        <f>E24*B24*C24*D24</f>
        <v>0</v>
      </c>
      <c r="J24" s="2"/>
      <c r="K24" s="3"/>
      <c r="L24" s="3"/>
      <c r="M24" s="3"/>
      <c r="N24" s="3"/>
      <c r="O24" s="3"/>
      <c r="P24" s="3"/>
    </row>
    <row r="25" spans="1:16" ht="12.75">
      <c r="A25" s="2"/>
      <c r="B25" s="2"/>
      <c r="C25" s="3"/>
      <c r="D25" s="3"/>
      <c r="E25" s="13"/>
      <c r="F25" s="3"/>
      <c r="G25" s="17">
        <f>SUM(G13:G24)</f>
        <v>132.73999999999998</v>
      </c>
      <c r="H25" s="3">
        <f>SUM(H13:H24)</f>
        <v>27.8515</v>
      </c>
      <c r="I25" s="14">
        <f>SUM(I13:I24)</f>
        <v>19.49605</v>
      </c>
      <c r="J25" s="2"/>
      <c r="K25" s="8"/>
      <c r="L25" s="8"/>
      <c r="M25" s="8"/>
      <c r="N25" s="8"/>
      <c r="O25" s="8"/>
      <c r="P25" s="3"/>
    </row>
    <row r="26" spans="1:16" s="27" customFormat="1" ht="12.75">
      <c r="A26" s="1" t="s">
        <v>7</v>
      </c>
      <c r="B26" s="10"/>
      <c r="C26" s="1" t="s">
        <v>6</v>
      </c>
      <c r="D26" s="10"/>
      <c r="E26" s="4" t="s">
        <v>8</v>
      </c>
      <c r="F26" s="3"/>
      <c r="G26" s="5"/>
      <c r="H26" s="3"/>
      <c r="I26" s="26"/>
      <c r="J26" s="26"/>
      <c r="K26" s="26"/>
      <c r="L26" s="26"/>
      <c r="M26" s="26"/>
      <c r="N26" s="3"/>
      <c r="O26" s="3"/>
      <c r="P26" s="26"/>
    </row>
    <row r="27" spans="1:16" s="27" customFormat="1" ht="12.75">
      <c r="A27" s="29">
        <f>IF(B8=0,0,SUM(G13:G24))</f>
        <v>0</v>
      </c>
      <c r="B27" s="36" t="s">
        <v>9</v>
      </c>
      <c r="C27" s="29">
        <f>IF(D8=0,0,SUM(H13:H24))</f>
        <v>27.8515</v>
      </c>
      <c r="D27" s="37" t="s">
        <v>25</v>
      </c>
      <c r="E27" s="41">
        <f>SUM(I13:I24)</f>
        <v>19.49605</v>
      </c>
      <c r="F27" s="37" t="s">
        <v>26</v>
      </c>
      <c r="G27" s="5"/>
      <c r="H27" s="3"/>
      <c r="I27" s="26"/>
      <c r="J27" s="26"/>
      <c r="K27" s="26"/>
      <c r="L27" s="26"/>
      <c r="M27" s="26"/>
      <c r="N27" s="3"/>
      <c r="O27" s="3"/>
      <c r="P27" s="26"/>
    </row>
    <row r="28" spans="1:16" ht="12.75">
      <c r="A28" s="2"/>
      <c r="B28" s="2"/>
      <c r="C28" s="3"/>
      <c r="D28" s="5"/>
      <c r="E28" s="3"/>
      <c r="F28" s="3"/>
      <c r="G28" s="18"/>
      <c r="H28" s="3"/>
      <c r="I28" s="2"/>
      <c r="J28" s="2"/>
      <c r="K28" s="2"/>
      <c r="L28" s="2"/>
      <c r="M28" s="2"/>
      <c r="N28" s="3"/>
      <c r="O28" s="3"/>
      <c r="P28" s="2"/>
    </row>
    <row r="29" spans="1:16" ht="12.75">
      <c r="A29" s="2"/>
      <c r="B29" s="4"/>
      <c r="C29" s="3"/>
      <c r="D29" s="3"/>
      <c r="E29" s="3"/>
      <c r="F29" s="3"/>
      <c r="G29" s="18"/>
      <c r="H29" s="3"/>
      <c r="I29" s="2"/>
      <c r="J29" s="2"/>
      <c r="K29" s="2"/>
      <c r="L29" s="2"/>
      <c r="M29" s="2"/>
      <c r="N29" s="3"/>
      <c r="O29" s="3"/>
      <c r="P29" s="2"/>
    </row>
    <row r="30" spans="1:16" ht="12.75">
      <c r="A30" s="10" t="s">
        <v>12</v>
      </c>
      <c r="B30" s="10"/>
      <c r="C30" s="12" t="s">
        <v>34</v>
      </c>
      <c r="D30" s="12"/>
      <c r="E30" s="3"/>
      <c r="F30" s="3"/>
      <c r="G30" s="17"/>
      <c r="H30" s="3"/>
      <c r="I30" s="2"/>
      <c r="J30" s="2"/>
      <c r="K30" s="2"/>
      <c r="L30" s="2"/>
      <c r="M30" s="2"/>
      <c r="N30" s="2"/>
      <c r="O30" s="2"/>
      <c r="P30" s="2"/>
    </row>
    <row r="31" spans="1:16" ht="12.75">
      <c r="A31" s="9" t="s">
        <v>15</v>
      </c>
      <c r="C31" s="20" t="s">
        <v>29</v>
      </c>
      <c r="D31" s="12"/>
      <c r="E31" s="3"/>
      <c r="F31" s="3"/>
      <c r="G31" s="17"/>
      <c r="H31" s="3"/>
      <c r="I31" s="2"/>
      <c r="J31" s="2"/>
      <c r="K31" s="2"/>
      <c r="L31" s="2"/>
      <c r="M31" s="2"/>
      <c r="N31" s="2"/>
      <c r="O31" s="2"/>
      <c r="P31" s="2"/>
    </row>
    <row r="32" spans="1:16" ht="12.75">
      <c r="A32" s="9"/>
      <c r="B32" s="20"/>
      <c r="C32" s="3"/>
      <c r="D32" s="12"/>
      <c r="E32" s="3"/>
      <c r="F32" s="3"/>
      <c r="G32" s="17"/>
      <c r="H32" s="3"/>
      <c r="I32" s="2"/>
      <c r="J32" s="2"/>
      <c r="K32" s="2"/>
      <c r="L32" s="2"/>
      <c r="M32" s="2"/>
      <c r="N32" s="2"/>
      <c r="O32" s="2"/>
      <c r="P32" s="2"/>
    </row>
    <row r="33" spans="1:16" s="27" customFormat="1" ht="12.75">
      <c r="A33" s="10" t="s">
        <v>16</v>
      </c>
      <c r="B33" s="10"/>
      <c r="C33" s="3"/>
      <c r="D33" s="12"/>
      <c r="E33" s="3"/>
      <c r="F33" s="3"/>
      <c r="G33" s="17"/>
      <c r="H33" s="3"/>
      <c r="I33" s="26"/>
      <c r="J33" s="26"/>
      <c r="K33" s="26"/>
      <c r="L33" s="26"/>
      <c r="M33" s="26"/>
      <c r="N33" s="26"/>
      <c r="O33" s="26"/>
      <c r="P33" s="26"/>
    </row>
    <row r="34" spans="1:16" s="27" customFormat="1" ht="12.75">
      <c r="A34" s="28"/>
      <c r="B34" s="10"/>
      <c r="C34" s="3"/>
      <c r="D34" s="12"/>
      <c r="E34" s="3"/>
      <c r="F34" s="3"/>
      <c r="G34" s="17"/>
      <c r="H34" s="3"/>
      <c r="I34" s="26"/>
      <c r="J34" s="26"/>
      <c r="K34" s="26"/>
      <c r="L34" s="26"/>
      <c r="M34" s="26"/>
      <c r="N34" s="26"/>
      <c r="O34" s="26"/>
      <c r="P34" s="26"/>
    </row>
    <row r="35" spans="1:16" s="27" customFormat="1" ht="12.75">
      <c r="A35" s="16" t="s">
        <v>13</v>
      </c>
      <c r="B35" s="20">
        <v>0</v>
      </c>
      <c r="C35" s="10" t="s">
        <v>17</v>
      </c>
      <c r="D35" s="24">
        <v>1</v>
      </c>
      <c r="E35" s="3"/>
      <c r="F35" s="3"/>
      <c r="G35" s="17"/>
      <c r="H35" s="3"/>
      <c r="I35" s="26"/>
      <c r="J35" s="26"/>
      <c r="K35" s="26"/>
      <c r="L35" s="26"/>
      <c r="M35" s="26"/>
      <c r="N35" s="26"/>
      <c r="O35" s="26"/>
      <c r="P35" s="26"/>
    </row>
    <row r="36" spans="1:16" s="27" customFormat="1" ht="12.75">
      <c r="A36" s="22" t="str">
        <f>IF(B35=0,"NO","SI")</f>
        <v>NO</v>
      </c>
      <c r="B36" s="21"/>
      <c r="C36" s="22" t="str">
        <f>IF(D35=0,"NO","SI")</f>
        <v>SI</v>
      </c>
      <c r="D36" s="12"/>
      <c r="E36" s="3"/>
      <c r="F36" s="3"/>
      <c r="G36" s="17"/>
      <c r="H36" s="3"/>
      <c r="I36" s="26"/>
      <c r="J36" s="26"/>
      <c r="K36" s="26"/>
      <c r="L36" s="26"/>
      <c r="M36" s="26"/>
      <c r="N36" s="26"/>
      <c r="O36" s="26"/>
      <c r="P36" s="26"/>
    </row>
    <row r="37" spans="1:16" s="27" customFormat="1" ht="12.75">
      <c r="A37" s="28" t="s">
        <v>21</v>
      </c>
      <c r="B37" s="30"/>
      <c r="C37" s="3"/>
      <c r="D37" s="12"/>
      <c r="E37" s="3"/>
      <c r="F37" s="3"/>
      <c r="G37" s="17"/>
      <c r="H37" s="3"/>
      <c r="I37" s="26"/>
      <c r="J37" s="26"/>
      <c r="K37" s="26"/>
      <c r="L37" s="26"/>
      <c r="M37" s="26"/>
      <c r="N37" s="26"/>
      <c r="O37" s="26"/>
      <c r="P37" s="26"/>
    </row>
    <row r="38" spans="1:16" s="27" customFormat="1" ht="12.75">
      <c r="A38" s="16" t="s">
        <v>20</v>
      </c>
      <c r="B38" s="16" t="s">
        <v>1</v>
      </c>
      <c r="C38" s="15" t="s">
        <v>2</v>
      </c>
      <c r="D38" s="15" t="s">
        <v>3</v>
      </c>
      <c r="E38" s="15" t="s">
        <v>10</v>
      </c>
      <c r="F38" s="3"/>
      <c r="G38" s="17"/>
      <c r="H38" s="3"/>
      <c r="I38" s="26"/>
      <c r="J38" s="26"/>
      <c r="K38" s="4"/>
      <c r="L38" s="4"/>
      <c r="M38" s="26"/>
      <c r="N38" s="4"/>
      <c r="O38" s="4"/>
      <c r="P38" s="26"/>
    </row>
    <row r="39" spans="1:16" s="27" customFormat="1" ht="12.75">
      <c r="A39" s="1"/>
      <c r="B39" s="16" t="s">
        <v>9</v>
      </c>
      <c r="C39" s="15" t="s">
        <v>9</v>
      </c>
      <c r="D39" s="15" t="s">
        <v>5</v>
      </c>
      <c r="E39" s="15" t="s">
        <v>4</v>
      </c>
      <c r="F39" s="3"/>
      <c r="G39" s="23" t="s">
        <v>14</v>
      </c>
      <c r="H39" s="25" t="s">
        <v>18</v>
      </c>
      <c r="I39" s="28" t="s">
        <v>19</v>
      </c>
      <c r="J39" s="26"/>
      <c r="K39" s="26"/>
      <c r="L39" s="4"/>
      <c r="M39" s="4"/>
      <c r="N39" s="26"/>
      <c r="O39" s="4"/>
      <c r="P39" s="26"/>
    </row>
    <row r="40" spans="1:16" ht="12.75">
      <c r="A40" s="6" t="s">
        <v>32</v>
      </c>
      <c r="B40" s="11">
        <v>10.14</v>
      </c>
      <c r="C40" s="7">
        <v>0.2</v>
      </c>
      <c r="D40" s="7">
        <v>2.8</v>
      </c>
      <c r="E40" s="7">
        <v>1</v>
      </c>
      <c r="F40" s="3"/>
      <c r="G40" s="17">
        <f aca="true" t="shared" si="3" ref="G40:G51">E40*(B40+C40)*2</f>
        <v>20.68</v>
      </c>
      <c r="H40" s="3">
        <f>E40*B40*D40</f>
        <v>28.392</v>
      </c>
      <c r="I40" s="14">
        <f aca="true" t="shared" si="4" ref="I40:I51">E40*B40*C40*D40</f>
        <v>5.6784</v>
      </c>
      <c r="J40" s="2"/>
      <c r="K40" s="3"/>
      <c r="L40" s="3"/>
      <c r="M40" s="3"/>
      <c r="N40" s="3"/>
      <c r="O40" s="3"/>
      <c r="P40" s="3"/>
    </row>
    <row r="41" spans="1:16" ht="12.75">
      <c r="A41" s="6" t="s">
        <v>41</v>
      </c>
      <c r="B41" s="11">
        <v>10.14</v>
      </c>
      <c r="C41" s="7">
        <v>0.2</v>
      </c>
      <c r="D41" s="7">
        <v>3</v>
      </c>
      <c r="E41" s="7">
        <v>1</v>
      </c>
      <c r="F41" s="3"/>
      <c r="G41" s="17">
        <f t="shared" si="3"/>
        <v>20.68</v>
      </c>
      <c r="H41" s="3">
        <f aca="true" t="shared" si="5" ref="H41:H51">E41*B41*D41</f>
        <v>30.42</v>
      </c>
      <c r="I41" s="14">
        <f t="shared" si="4"/>
        <v>6.084</v>
      </c>
      <c r="J41" s="2"/>
      <c r="K41" s="3"/>
      <c r="L41" s="3"/>
      <c r="M41" s="3"/>
      <c r="N41" s="3"/>
      <c r="O41" s="3"/>
      <c r="P41" s="3"/>
    </row>
    <row r="42" spans="1:16" ht="12.75">
      <c r="A42" s="6" t="s">
        <v>44</v>
      </c>
      <c r="B42" s="11">
        <v>5</v>
      </c>
      <c r="C42" s="7">
        <v>0.15</v>
      </c>
      <c r="D42" s="7">
        <v>4.45</v>
      </c>
      <c r="E42" s="7">
        <v>1</v>
      </c>
      <c r="F42" s="3"/>
      <c r="G42" s="17">
        <f t="shared" si="3"/>
        <v>10.3</v>
      </c>
      <c r="H42" s="3">
        <f t="shared" si="5"/>
        <v>22.25</v>
      </c>
      <c r="I42" s="14">
        <f t="shared" si="4"/>
        <v>3.3375000000000004</v>
      </c>
      <c r="J42" s="2"/>
      <c r="K42" s="3"/>
      <c r="L42" s="3"/>
      <c r="M42" s="3"/>
      <c r="N42" s="3"/>
      <c r="O42" s="3"/>
      <c r="P42" s="3"/>
    </row>
    <row r="43" spans="1:16" ht="12.75">
      <c r="A43" s="6" t="s">
        <v>43</v>
      </c>
      <c r="B43" s="11">
        <v>6.44</v>
      </c>
      <c r="C43" s="7">
        <v>0.15</v>
      </c>
      <c r="D43" s="7">
        <v>2.8</v>
      </c>
      <c r="E43" s="7">
        <v>1</v>
      </c>
      <c r="F43" s="3"/>
      <c r="G43" s="17">
        <f t="shared" si="3"/>
        <v>13.180000000000001</v>
      </c>
      <c r="H43" s="3">
        <f t="shared" si="5"/>
        <v>18.032</v>
      </c>
      <c r="I43" s="14">
        <f t="shared" si="4"/>
        <v>2.7047999999999996</v>
      </c>
      <c r="J43" s="2"/>
      <c r="K43" s="3"/>
      <c r="L43" s="3"/>
      <c r="M43" s="3"/>
      <c r="N43" s="3"/>
      <c r="O43" s="3"/>
      <c r="P43" s="3"/>
    </row>
    <row r="44" spans="1:16" ht="12.75">
      <c r="A44" s="6"/>
      <c r="B44" s="11"/>
      <c r="C44" s="7"/>
      <c r="D44" s="7"/>
      <c r="E44" s="7"/>
      <c r="F44" s="3"/>
      <c r="G44" s="17">
        <f t="shared" si="3"/>
        <v>0</v>
      </c>
      <c r="H44" s="3">
        <f t="shared" si="5"/>
        <v>0</v>
      </c>
      <c r="I44" s="14">
        <f t="shared" si="4"/>
        <v>0</v>
      </c>
      <c r="J44" s="2"/>
      <c r="K44" s="3"/>
      <c r="L44" s="3"/>
      <c r="M44" s="3"/>
      <c r="N44" s="3"/>
      <c r="O44" s="3"/>
      <c r="P44" s="3"/>
    </row>
    <row r="45" spans="1:16" ht="12.75">
      <c r="A45" s="6"/>
      <c r="B45" s="11"/>
      <c r="C45" s="7"/>
      <c r="D45" s="7"/>
      <c r="E45" s="7"/>
      <c r="F45" s="3"/>
      <c r="G45" s="17">
        <f t="shared" si="3"/>
        <v>0</v>
      </c>
      <c r="H45" s="3">
        <f t="shared" si="5"/>
        <v>0</v>
      </c>
      <c r="I45" s="14">
        <f t="shared" si="4"/>
        <v>0</v>
      </c>
      <c r="J45" s="2"/>
      <c r="K45" s="3"/>
      <c r="L45" s="3"/>
      <c r="M45" s="3"/>
      <c r="N45" s="3"/>
      <c r="O45" s="3"/>
      <c r="P45" s="3"/>
    </row>
    <row r="46" spans="1:16" ht="12.75">
      <c r="A46" s="6"/>
      <c r="B46" s="11"/>
      <c r="C46" s="7"/>
      <c r="D46" s="7"/>
      <c r="E46" s="7"/>
      <c r="F46" s="3"/>
      <c r="G46" s="17">
        <f t="shared" si="3"/>
        <v>0</v>
      </c>
      <c r="H46" s="3">
        <f t="shared" si="5"/>
        <v>0</v>
      </c>
      <c r="I46" s="14">
        <f t="shared" si="4"/>
        <v>0</v>
      </c>
      <c r="J46" s="2"/>
      <c r="K46" s="3"/>
      <c r="L46" s="3"/>
      <c r="M46" s="3"/>
      <c r="N46" s="3"/>
      <c r="O46" s="3"/>
      <c r="P46" s="3"/>
    </row>
    <row r="47" spans="1:16" ht="12.75">
      <c r="A47" s="6" t="s">
        <v>33</v>
      </c>
      <c r="B47" s="11">
        <v>8.35</v>
      </c>
      <c r="C47" s="7">
        <v>0.3</v>
      </c>
      <c r="D47" s="7">
        <v>3.9</v>
      </c>
      <c r="E47" s="7">
        <v>1</v>
      </c>
      <c r="F47" s="3"/>
      <c r="G47" s="17">
        <f t="shared" si="3"/>
        <v>17.3</v>
      </c>
      <c r="H47" s="3">
        <f t="shared" si="5"/>
        <v>32.565</v>
      </c>
      <c r="I47" s="14">
        <f t="shared" si="4"/>
        <v>9.769499999999999</v>
      </c>
      <c r="J47" s="2"/>
      <c r="K47" s="3"/>
      <c r="L47" s="3"/>
      <c r="M47" s="3"/>
      <c r="N47" s="3"/>
      <c r="O47" s="3"/>
      <c r="P47" s="3"/>
    </row>
    <row r="48" spans="1:16" ht="12.75">
      <c r="A48" s="6" t="s">
        <v>42</v>
      </c>
      <c r="B48" s="11">
        <v>7.35</v>
      </c>
      <c r="C48" s="7">
        <v>0.2</v>
      </c>
      <c r="D48" s="7">
        <v>3.9</v>
      </c>
      <c r="E48" s="7">
        <v>1</v>
      </c>
      <c r="F48" s="3"/>
      <c r="G48" s="17">
        <f t="shared" si="3"/>
        <v>15.1</v>
      </c>
      <c r="H48" s="3">
        <f t="shared" si="5"/>
        <v>28.665</v>
      </c>
      <c r="I48" s="14">
        <f t="shared" si="4"/>
        <v>5.733</v>
      </c>
      <c r="J48" s="2"/>
      <c r="K48" s="3"/>
      <c r="L48" s="3"/>
      <c r="M48" s="3"/>
      <c r="N48" s="3"/>
      <c r="O48" s="3"/>
      <c r="P48" s="3"/>
    </row>
    <row r="49" spans="1:16" ht="12.75">
      <c r="A49" s="6" t="s">
        <v>45</v>
      </c>
      <c r="B49" s="11">
        <v>8.35</v>
      </c>
      <c r="C49" s="7">
        <v>0.15</v>
      </c>
      <c r="D49" s="7">
        <v>3.8</v>
      </c>
      <c r="E49" s="7">
        <v>1</v>
      </c>
      <c r="F49" s="3"/>
      <c r="G49" s="17">
        <f t="shared" si="3"/>
        <v>17</v>
      </c>
      <c r="H49" s="3">
        <f t="shared" si="5"/>
        <v>31.729999999999997</v>
      </c>
      <c r="I49" s="14">
        <f t="shared" si="4"/>
        <v>4.759499999999999</v>
      </c>
      <c r="J49" s="2"/>
      <c r="K49" s="3"/>
      <c r="L49" s="3"/>
      <c r="M49" s="3"/>
      <c r="N49" s="3"/>
      <c r="O49" s="3"/>
      <c r="P49" s="3"/>
    </row>
    <row r="50" spans="1:16" ht="12.75">
      <c r="A50" s="6" t="s">
        <v>46</v>
      </c>
      <c r="B50" s="11">
        <v>7.05</v>
      </c>
      <c r="C50" s="7">
        <v>0.15</v>
      </c>
      <c r="D50" s="7">
        <v>2.8</v>
      </c>
      <c r="E50" s="7">
        <v>1</v>
      </c>
      <c r="F50" s="3"/>
      <c r="G50" s="17">
        <f t="shared" si="3"/>
        <v>14.4</v>
      </c>
      <c r="H50" s="3">
        <f t="shared" si="5"/>
        <v>19.74</v>
      </c>
      <c r="I50" s="14">
        <f t="shared" si="4"/>
        <v>2.9609999999999994</v>
      </c>
      <c r="J50" s="2"/>
      <c r="K50" s="3"/>
      <c r="L50" s="3"/>
      <c r="M50" s="3"/>
      <c r="N50" s="3"/>
      <c r="O50" s="3"/>
      <c r="P50" s="3"/>
    </row>
    <row r="51" spans="1:16" ht="12.75">
      <c r="A51" s="6"/>
      <c r="B51" s="11"/>
      <c r="C51" s="7"/>
      <c r="D51" s="7"/>
      <c r="E51" s="7"/>
      <c r="F51" s="3"/>
      <c r="G51" s="17">
        <f t="shared" si="3"/>
        <v>0</v>
      </c>
      <c r="H51" s="3">
        <f t="shared" si="5"/>
        <v>0</v>
      </c>
      <c r="I51" s="14">
        <f t="shared" si="4"/>
        <v>0</v>
      </c>
      <c r="J51" s="2"/>
      <c r="K51" s="3"/>
      <c r="L51" s="3"/>
      <c r="M51" s="3"/>
      <c r="N51" s="3"/>
      <c r="O51" s="3"/>
      <c r="P51" s="3"/>
    </row>
    <row r="52" spans="1:16" ht="12.75">
      <c r="A52" s="6"/>
      <c r="B52" s="11"/>
      <c r="C52" s="7"/>
      <c r="D52" s="7"/>
      <c r="E52" s="7"/>
      <c r="F52" s="3"/>
      <c r="G52" s="17"/>
      <c r="H52" s="3"/>
      <c r="I52" s="14"/>
      <c r="J52" s="2"/>
      <c r="K52" s="3"/>
      <c r="L52" s="3"/>
      <c r="M52" s="3"/>
      <c r="N52" s="3"/>
      <c r="O52" s="3"/>
      <c r="P52" s="3"/>
    </row>
    <row r="53" spans="1:16" s="27" customFormat="1" ht="12.75">
      <c r="A53" s="1" t="s">
        <v>7</v>
      </c>
      <c r="B53" s="10"/>
      <c r="C53" s="1" t="s">
        <v>6</v>
      </c>
      <c r="D53" s="10"/>
      <c r="E53" s="4" t="s">
        <v>8</v>
      </c>
      <c r="F53" s="3"/>
      <c r="G53" s="5"/>
      <c r="H53" s="3"/>
      <c r="I53" s="26"/>
      <c r="J53" s="26"/>
      <c r="K53" s="26"/>
      <c r="L53" s="26"/>
      <c r="M53" s="26"/>
      <c r="N53" s="3"/>
      <c r="O53" s="3"/>
      <c r="P53" s="26"/>
    </row>
    <row r="54" spans="1:16" s="27" customFormat="1" ht="12.75">
      <c r="A54" s="29">
        <f>IF(B35=0,0,SUM(G40:G51))</f>
        <v>0</v>
      </c>
      <c r="B54" s="36" t="s">
        <v>9</v>
      </c>
      <c r="C54" s="29">
        <f>IF(D35=0,0,SUM(H40:H51))</f>
        <v>211.79399999999998</v>
      </c>
      <c r="D54" s="37" t="s">
        <v>25</v>
      </c>
      <c r="E54" s="41">
        <f>SUM(I40:I51)</f>
        <v>41.027699999999996</v>
      </c>
      <c r="F54" s="37" t="s">
        <v>26</v>
      </c>
      <c r="G54" s="5"/>
      <c r="H54" s="3"/>
      <c r="I54" s="26"/>
      <c r="J54" s="26"/>
      <c r="K54" s="26"/>
      <c r="L54" s="26"/>
      <c r="M54" s="26"/>
      <c r="N54" s="3"/>
      <c r="O54" s="3"/>
      <c r="P54" s="26"/>
    </row>
    <row r="56" ht="16.5" customHeight="1">
      <c r="A56" s="57" t="s">
        <v>47</v>
      </c>
    </row>
    <row r="59" spans="3:4" ht="12.75">
      <c r="C59" s="10" t="s">
        <v>35</v>
      </c>
      <c r="D59" s="10"/>
    </row>
    <row r="60" spans="3:4" ht="12.75">
      <c r="C60" s="29">
        <v>189.2</v>
      </c>
      <c r="D60" s="37" t="s">
        <v>25</v>
      </c>
    </row>
    <row r="62" spans="3:4" ht="12.75">
      <c r="C62" s="10" t="s">
        <v>36</v>
      </c>
      <c r="D62" s="10"/>
    </row>
    <row r="63" spans="3:4" ht="12.75">
      <c r="C63" s="29">
        <v>36.9</v>
      </c>
      <c r="D63" s="37" t="s">
        <v>26</v>
      </c>
    </row>
  </sheetData>
  <sheetProtection/>
  <printOptions/>
  <pageMargins left="0.73" right="0.63" top="0.56" bottom="0.4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M24" sqref="M24"/>
    </sheetView>
  </sheetViews>
  <sheetFormatPr defaultColWidth="12" defaultRowHeight="11.25"/>
  <cols>
    <col min="1" max="1" width="42.83203125" style="27" customWidth="1"/>
    <col min="2" max="2" width="12" style="27" customWidth="1"/>
    <col min="3" max="3" width="17" style="27" customWidth="1"/>
    <col min="4" max="5" width="12" style="27" customWidth="1"/>
    <col min="6" max="6" width="11.16015625" style="27" customWidth="1"/>
    <col min="7" max="7" width="13.66015625" style="27" hidden="1" customWidth="1"/>
    <col min="8" max="8" width="15.5" style="27" hidden="1" customWidth="1"/>
    <col min="9" max="9" width="10.33203125" style="27" hidden="1" customWidth="1"/>
    <col min="10" max="10" width="10.33203125" style="27" customWidth="1"/>
    <col min="11" max="16384" width="12" style="27" customWidth="1"/>
  </cols>
  <sheetData>
    <row r="1" spans="1:16" ht="12.75">
      <c r="A1" s="4" t="s">
        <v>0</v>
      </c>
      <c r="B1" s="26"/>
      <c r="C1" s="3"/>
      <c r="D1" s="3"/>
      <c r="E1" s="3"/>
      <c r="F1" s="3"/>
      <c r="G1" s="3"/>
      <c r="H1" s="3"/>
      <c r="I1" s="26"/>
      <c r="J1" s="26"/>
      <c r="K1" s="26"/>
      <c r="L1" s="26"/>
      <c r="M1" s="26"/>
      <c r="N1" s="26"/>
      <c r="O1" s="26"/>
      <c r="P1" s="26"/>
    </row>
    <row r="2" spans="1:16" ht="12.75">
      <c r="A2" s="56" t="s">
        <v>48</v>
      </c>
      <c r="B2" s="40"/>
      <c r="C2" s="3"/>
      <c r="D2" s="3"/>
      <c r="E2" s="3"/>
      <c r="F2" s="3"/>
      <c r="G2" s="17"/>
      <c r="H2" s="3"/>
      <c r="I2" s="2"/>
      <c r="J2" s="2"/>
      <c r="K2" s="2"/>
      <c r="L2" s="2"/>
      <c r="M2" s="2"/>
      <c r="N2" s="2"/>
      <c r="O2" s="2"/>
      <c r="P2" s="2"/>
    </row>
    <row r="3" spans="1:16" ht="12.75">
      <c r="A3" s="31" t="s">
        <v>12</v>
      </c>
      <c r="B3" s="10"/>
      <c r="C3" s="32" t="s">
        <v>24</v>
      </c>
      <c r="D3" s="12"/>
      <c r="E3" s="3"/>
      <c r="F3" s="3"/>
      <c r="G3" s="3"/>
      <c r="H3" s="3"/>
      <c r="I3" s="26"/>
      <c r="J3" s="26"/>
      <c r="K3" s="26"/>
      <c r="L3" s="26"/>
      <c r="M3" s="26"/>
      <c r="N3" s="26"/>
      <c r="O3" s="26"/>
      <c r="P3" s="26"/>
    </row>
    <row r="4" spans="1:16" ht="12.75">
      <c r="A4" s="28" t="s">
        <v>15</v>
      </c>
      <c r="C4" s="33" t="s">
        <v>37</v>
      </c>
      <c r="D4" s="12"/>
      <c r="E4" s="3"/>
      <c r="F4" s="3"/>
      <c r="G4" s="3"/>
      <c r="H4" s="3"/>
      <c r="I4" s="26"/>
      <c r="J4" s="26"/>
      <c r="K4" s="26"/>
      <c r="L4" s="26"/>
      <c r="M4" s="26"/>
      <c r="N4" s="26"/>
      <c r="O4" s="26"/>
      <c r="P4" s="26"/>
    </row>
    <row r="5" spans="1:16" ht="12.75">
      <c r="A5" s="28"/>
      <c r="B5" s="20"/>
      <c r="C5" s="3"/>
      <c r="D5" s="12"/>
      <c r="E5" s="3"/>
      <c r="F5" s="3"/>
      <c r="G5" s="3"/>
      <c r="H5" s="3"/>
      <c r="I5" s="26"/>
      <c r="J5" s="26"/>
      <c r="K5" s="26"/>
      <c r="L5" s="26"/>
      <c r="M5" s="26"/>
      <c r="N5" s="26"/>
      <c r="O5" s="26"/>
      <c r="P5" s="26"/>
    </row>
    <row r="6" spans="1:16" ht="12.75">
      <c r="A6" s="10" t="s">
        <v>16</v>
      </c>
      <c r="B6" s="10"/>
      <c r="C6" s="3"/>
      <c r="D6" s="12"/>
      <c r="E6" s="3"/>
      <c r="F6" s="3"/>
      <c r="G6" s="3"/>
      <c r="H6" s="3"/>
      <c r="I6" s="26"/>
      <c r="J6" s="26"/>
      <c r="K6" s="26"/>
      <c r="L6" s="26"/>
      <c r="M6" s="26"/>
      <c r="N6" s="26"/>
      <c r="O6" s="26"/>
      <c r="P6" s="26"/>
    </row>
    <row r="7" spans="1:16" ht="12.75">
      <c r="A7" s="28"/>
      <c r="B7" s="10"/>
      <c r="C7" s="3"/>
      <c r="D7" s="12"/>
      <c r="E7" s="3"/>
      <c r="F7" s="3"/>
      <c r="G7" s="3"/>
      <c r="H7" s="3"/>
      <c r="I7" s="26"/>
      <c r="J7" s="26"/>
      <c r="K7" s="26"/>
      <c r="L7" s="26"/>
      <c r="M7" s="26"/>
      <c r="N7" s="26"/>
      <c r="O7" s="26"/>
      <c r="P7" s="26"/>
    </row>
    <row r="8" spans="1:16" ht="12.75">
      <c r="A8" s="16" t="s">
        <v>13</v>
      </c>
      <c r="B8" s="33">
        <v>0</v>
      </c>
      <c r="C8" s="10" t="s">
        <v>17</v>
      </c>
      <c r="D8" s="34">
        <v>0</v>
      </c>
      <c r="E8" s="3"/>
      <c r="F8" s="3"/>
      <c r="G8" s="3"/>
      <c r="H8" s="3"/>
      <c r="I8" s="26"/>
      <c r="J8" s="26"/>
      <c r="K8" s="26"/>
      <c r="L8" s="26"/>
      <c r="M8" s="26"/>
      <c r="N8" s="26"/>
      <c r="O8" s="26"/>
      <c r="P8" s="26"/>
    </row>
    <row r="9" spans="1:16" ht="12.75">
      <c r="A9" s="16" t="str">
        <f>IF(B8=0,"NO","SI")</f>
        <v>NO</v>
      </c>
      <c r="B9" s="10"/>
      <c r="C9" s="16" t="str">
        <f>IF(D8=0,"NO","SI")</f>
        <v>NO</v>
      </c>
      <c r="D9" s="12"/>
      <c r="E9" s="3"/>
      <c r="F9" s="3"/>
      <c r="G9" s="3"/>
      <c r="H9" s="3"/>
      <c r="I9" s="26"/>
      <c r="J9" s="16"/>
      <c r="K9" s="26"/>
      <c r="L9" s="26"/>
      <c r="M9" s="26"/>
      <c r="N9" s="26"/>
      <c r="O9" s="26"/>
      <c r="P9" s="26"/>
    </row>
    <row r="10" spans="1:16" ht="12.75">
      <c r="A10" s="28" t="s">
        <v>21</v>
      </c>
      <c r="B10" s="33" t="s">
        <v>38</v>
      </c>
      <c r="C10" s="3"/>
      <c r="D10" s="12"/>
      <c r="E10" s="3"/>
      <c r="F10" s="3"/>
      <c r="G10" s="3"/>
      <c r="H10" s="3"/>
      <c r="I10" s="26"/>
      <c r="J10" s="26"/>
      <c r="K10" s="26"/>
      <c r="L10" s="26"/>
      <c r="M10" s="26"/>
      <c r="N10" s="26"/>
      <c r="O10" s="26"/>
      <c r="P10" s="26"/>
    </row>
    <row r="11" spans="1:16" ht="12.75">
      <c r="A11" s="16" t="s">
        <v>20</v>
      </c>
      <c r="B11" s="16" t="s">
        <v>1</v>
      </c>
      <c r="C11" s="15" t="s">
        <v>2</v>
      </c>
      <c r="D11" s="15" t="s">
        <v>3</v>
      </c>
      <c r="E11" s="15" t="s">
        <v>10</v>
      </c>
      <c r="F11" s="3"/>
      <c r="G11" s="3"/>
      <c r="H11" s="3"/>
      <c r="I11" s="26"/>
      <c r="J11" s="26"/>
      <c r="K11" s="4"/>
      <c r="L11" s="4"/>
      <c r="M11" s="26"/>
      <c r="N11" s="4"/>
      <c r="O11" s="4"/>
      <c r="P11" s="26"/>
    </row>
    <row r="12" spans="1:16" ht="12.75">
      <c r="A12" s="16"/>
      <c r="B12" s="16" t="s">
        <v>9</v>
      </c>
      <c r="C12" s="15" t="s">
        <v>9</v>
      </c>
      <c r="D12" s="15" t="s">
        <v>5</v>
      </c>
      <c r="E12" s="15" t="s">
        <v>4</v>
      </c>
      <c r="F12" s="3"/>
      <c r="G12" s="35" t="s">
        <v>14</v>
      </c>
      <c r="H12" s="25" t="s">
        <v>18</v>
      </c>
      <c r="I12" s="28" t="s">
        <v>19</v>
      </c>
      <c r="J12" s="26"/>
      <c r="K12" s="26"/>
      <c r="L12" s="4"/>
      <c r="M12" s="4"/>
      <c r="N12" s="26"/>
      <c r="O12" s="4"/>
      <c r="P12" s="26"/>
    </row>
    <row r="13" spans="1:16" ht="12.75">
      <c r="A13" s="6" t="s">
        <v>32</v>
      </c>
      <c r="B13" s="11">
        <v>10.14</v>
      </c>
      <c r="C13" s="7">
        <v>0.45</v>
      </c>
      <c r="D13" s="7">
        <v>0.25</v>
      </c>
      <c r="E13" s="7">
        <v>1</v>
      </c>
      <c r="F13" s="3"/>
      <c r="G13" s="17">
        <f aca="true" t="shared" si="0" ref="G13:G23">E13*(B13+C13)*2</f>
        <v>21.18</v>
      </c>
      <c r="H13" s="3">
        <f aca="true" t="shared" si="1" ref="H13:H23">E13*B13*C13</f>
        <v>4.563000000000001</v>
      </c>
      <c r="I13" s="14">
        <f aca="true" t="shared" si="2" ref="I13:I23">E13*B13*C13*D13</f>
        <v>1.1407500000000002</v>
      </c>
      <c r="J13" s="2"/>
      <c r="K13" s="3"/>
      <c r="L13" s="3"/>
      <c r="M13" s="3"/>
      <c r="N13" s="3"/>
      <c r="O13" s="3"/>
      <c r="P13" s="3"/>
    </row>
    <row r="14" spans="1:16" ht="12.75">
      <c r="A14" s="6" t="s">
        <v>41</v>
      </c>
      <c r="B14" s="11">
        <v>10.14</v>
      </c>
      <c r="C14" s="7">
        <v>0.45</v>
      </c>
      <c r="D14" s="7">
        <v>0.25</v>
      </c>
      <c r="E14" s="7">
        <v>1</v>
      </c>
      <c r="F14" s="3"/>
      <c r="G14" s="17">
        <f t="shared" si="0"/>
        <v>21.18</v>
      </c>
      <c r="H14" s="3">
        <f t="shared" si="1"/>
        <v>4.563000000000001</v>
      </c>
      <c r="I14" s="14">
        <f t="shared" si="2"/>
        <v>1.1407500000000002</v>
      </c>
      <c r="J14" s="2"/>
      <c r="K14" s="3"/>
      <c r="L14" s="3"/>
      <c r="M14" s="3"/>
      <c r="N14" s="3"/>
      <c r="O14" s="3"/>
      <c r="P14" s="3"/>
    </row>
    <row r="15" spans="1:16" ht="12.75">
      <c r="A15" s="6" t="s">
        <v>44</v>
      </c>
      <c r="B15" s="11">
        <v>5</v>
      </c>
      <c r="C15" s="7">
        <v>0.45</v>
      </c>
      <c r="D15" s="7">
        <v>0.25</v>
      </c>
      <c r="E15" s="7">
        <v>1</v>
      </c>
      <c r="F15" s="3"/>
      <c r="G15" s="17">
        <f>E15*(B15+C15)*2</f>
        <v>10.9</v>
      </c>
      <c r="H15" s="3">
        <f>E15*B15*C15</f>
        <v>2.25</v>
      </c>
      <c r="I15" s="14">
        <f>E15*B15*C15*D15</f>
        <v>0.5625</v>
      </c>
      <c r="J15" s="2"/>
      <c r="K15" s="3"/>
      <c r="L15" s="3"/>
      <c r="M15" s="3"/>
      <c r="N15" s="3"/>
      <c r="O15" s="3"/>
      <c r="P15" s="3"/>
    </row>
    <row r="16" spans="1:16" ht="12.75">
      <c r="A16" s="6" t="s">
        <v>43</v>
      </c>
      <c r="B16" s="11">
        <v>6.44</v>
      </c>
      <c r="C16" s="7">
        <v>0.45</v>
      </c>
      <c r="D16" s="7">
        <v>0.25</v>
      </c>
      <c r="E16" s="7">
        <v>1</v>
      </c>
      <c r="F16" s="3"/>
      <c r="G16" s="17">
        <f t="shared" si="0"/>
        <v>13.780000000000001</v>
      </c>
      <c r="H16" s="3">
        <f t="shared" si="1"/>
        <v>2.898</v>
      </c>
      <c r="I16" s="14">
        <f t="shared" si="2"/>
        <v>0.7245</v>
      </c>
      <c r="J16" s="2"/>
      <c r="K16" s="3"/>
      <c r="L16" s="3"/>
      <c r="M16" s="3"/>
      <c r="N16" s="3"/>
      <c r="O16" s="3"/>
      <c r="P16" s="3"/>
    </row>
    <row r="17" spans="1:16" ht="12.75">
      <c r="A17" s="6"/>
      <c r="B17" s="11"/>
      <c r="C17" s="7"/>
      <c r="D17" s="7"/>
      <c r="E17" s="7"/>
      <c r="F17" s="3"/>
      <c r="G17" s="17">
        <f t="shared" si="0"/>
        <v>0</v>
      </c>
      <c r="H17" s="3">
        <f t="shared" si="1"/>
        <v>0</v>
      </c>
      <c r="I17" s="14">
        <f t="shared" si="2"/>
        <v>0</v>
      </c>
      <c r="J17" s="2"/>
      <c r="K17" s="3"/>
      <c r="L17" s="3"/>
      <c r="M17" s="3"/>
      <c r="N17" s="3"/>
      <c r="O17" s="3"/>
      <c r="P17" s="3"/>
    </row>
    <row r="18" spans="1:16" ht="12.75">
      <c r="A18" s="6"/>
      <c r="B18" s="11"/>
      <c r="C18" s="7"/>
      <c r="D18" s="7"/>
      <c r="E18" s="7"/>
      <c r="F18" s="3"/>
      <c r="G18" s="17">
        <f t="shared" si="0"/>
        <v>0</v>
      </c>
      <c r="H18" s="3">
        <f t="shared" si="1"/>
        <v>0</v>
      </c>
      <c r="I18" s="14">
        <f t="shared" si="2"/>
        <v>0</v>
      </c>
      <c r="J18" s="2"/>
      <c r="K18" s="3"/>
      <c r="L18" s="3"/>
      <c r="M18" s="3"/>
      <c r="N18" s="3"/>
      <c r="O18" s="3"/>
      <c r="P18" s="3"/>
    </row>
    <row r="19" spans="1:16" ht="12.75">
      <c r="A19" s="6"/>
      <c r="B19" s="11"/>
      <c r="C19" s="7"/>
      <c r="D19" s="7"/>
      <c r="E19" s="7"/>
      <c r="F19" s="3"/>
      <c r="G19" s="17">
        <f t="shared" si="0"/>
        <v>0</v>
      </c>
      <c r="H19" s="3">
        <f t="shared" si="1"/>
        <v>0</v>
      </c>
      <c r="I19" s="14">
        <f t="shared" si="2"/>
        <v>0</v>
      </c>
      <c r="J19" s="2"/>
      <c r="K19" s="3"/>
      <c r="L19" s="3"/>
      <c r="M19" s="3"/>
      <c r="N19" s="3"/>
      <c r="O19" s="3"/>
      <c r="P19" s="3"/>
    </row>
    <row r="20" spans="1:16" ht="12.75">
      <c r="A20" s="6" t="s">
        <v>33</v>
      </c>
      <c r="B20" s="11">
        <v>8.35</v>
      </c>
      <c r="C20" s="7">
        <v>0.45</v>
      </c>
      <c r="D20" s="7">
        <v>0.25</v>
      </c>
      <c r="E20" s="7">
        <v>1</v>
      </c>
      <c r="F20" s="3"/>
      <c r="G20" s="17">
        <f t="shared" si="0"/>
        <v>17.599999999999998</v>
      </c>
      <c r="H20" s="3">
        <f t="shared" si="1"/>
        <v>3.7575</v>
      </c>
      <c r="I20" s="14">
        <f t="shared" si="2"/>
        <v>0.939375</v>
      </c>
      <c r="J20" s="2"/>
      <c r="K20" s="3"/>
      <c r="L20" s="3"/>
      <c r="M20" s="3"/>
      <c r="N20" s="3"/>
      <c r="O20" s="3"/>
      <c r="P20" s="3"/>
    </row>
    <row r="21" spans="1:16" ht="12.75">
      <c r="A21" s="6" t="s">
        <v>42</v>
      </c>
      <c r="B21" s="11">
        <v>7.35</v>
      </c>
      <c r="C21" s="7">
        <v>0.45</v>
      </c>
      <c r="D21" s="7">
        <v>0.25</v>
      </c>
      <c r="E21" s="7">
        <v>1</v>
      </c>
      <c r="F21" s="3"/>
      <c r="G21" s="17">
        <f t="shared" si="0"/>
        <v>15.6</v>
      </c>
      <c r="H21" s="3">
        <f t="shared" si="1"/>
        <v>3.3075</v>
      </c>
      <c r="I21" s="14">
        <f t="shared" si="2"/>
        <v>0.826875</v>
      </c>
      <c r="J21" s="2"/>
      <c r="K21" s="3"/>
      <c r="L21" s="3"/>
      <c r="M21" s="3"/>
      <c r="N21" s="3"/>
      <c r="O21" s="3"/>
      <c r="P21" s="3"/>
    </row>
    <row r="22" spans="1:16" ht="12.75">
      <c r="A22" s="6" t="s">
        <v>45</v>
      </c>
      <c r="B22" s="11">
        <v>8.35</v>
      </c>
      <c r="C22" s="7">
        <v>0.4</v>
      </c>
      <c r="D22" s="7">
        <v>0.25</v>
      </c>
      <c r="E22" s="7">
        <v>1</v>
      </c>
      <c r="F22" s="3"/>
      <c r="G22" s="17">
        <f t="shared" si="0"/>
        <v>17.5</v>
      </c>
      <c r="H22" s="3">
        <f t="shared" si="1"/>
        <v>3.34</v>
      </c>
      <c r="I22" s="14">
        <f t="shared" si="2"/>
        <v>0.835</v>
      </c>
      <c r="J22" s="2"/>
      <c r="K22" s="3"/>
      <c r="L22" s="3"/>
      <c r="M22" s="3"/>
      <c r="N22" s="3"/>
      <c r="O22" s="3"/>
      <c r="P22" s="3"/>
    </row>
    <row r="23" spans="1:16" ht="12.75">
      <c r="A23" s="6" t="s">
        <v>46</v>
      </c>
      <c r="B23" s="11">
        <v>7.05</v>
      </c>
      <c r="C23" s="7">
        <v>0.45</v>
      </c>
      <c r="D23" s="7">
        <v>0.25</v>
      </c>
      <c r="E23" s="7">
        <v>1</v>
      </c>
      <c r="F23" s="3"/>
      <c r="G23" s="17">
        <f t="shared" si="0"/>
        <v>15</v>
      </c>
      <c r="H23" s="3">
        <f t="shared" si="1"/>
        <v>3.1725</v>
      </c>
      <c r="I23" s="14">
        <f t="shared" si="2"/>
        <v>0.793125</v>
      </c>
      <c r="J23" s="2"/>
      <c r="K23" s="3"/>
      <c r="L23" s="3"/>
      <c r="M23" s="3"/>
      <c r="N23" s="3"/>
      <c r="O23" s="3"/>
      <c r="P23" s="3"/>
    </row>
    <row r="24" spans="1:16" ht="12.75">
      <c r="A24" s="6"/>
      <c r="B24" s="11"/>
      <c r="C24" s="7"/>
      <c r="D24" s="7"/>
      <c r="E24" s="7"/>
      <c r="F24" s="3"/>
      <c r="G24" s="17">
        <f>E24*(B24+C24)*2</f>
        <v>0</v>
      </c>
      <c r="H24" s="3">
        <f>E24*B24*C24</f>
        <v>0</v>
      </c>
      <c r="I24" s="14">
        <f>E24*B24*C24*D24</f>
        <v>0</v>
      </c>
      <c r="J24" s="2"/>
      <c r="K24" s="3"/>
      <c r="L24" s="3"/>
      <c r="M24" s="3"/>
      <c r="N24" s="3"/>
      <c r="O24" s="3"/>
      <c r="P24" s="3"/>
    </row>
    <row r="25" spans="1:16" ht="12.75">
      <c r="A25" s="6"/>
      <c r="B25" s="11"/>
      <c r="C25" s="7"/>
      <c r="D25" s="7"/>
      <c r="E25" s="7"/>
      <c r="F25" s="3"/>
      <c r="G25" s="17"/>
      <c r="H25" s="3"/>
      <c r="I25" s="14"/>
      <c r="J25" s="2"/>
      <c r="K25" s="3"/>
      <c r="L25" s="3"/>
      <c r="M25" s="3"/>
      <c r="N25" s="3"/>
      <c r="O25" s="3"/>
      <c r="P25" s="3"/>
    </row>
    <row r="26" spans="1:16" ht="12.75">
      <c r="A26" s="1" t="s">
        <v>7</v>
      </c>
      <c r="B26" s="10"/>
      <c r="C26" s="1" t="s">
        <v>6</v>
      </c>
      <c r="D26" s="10"/>
      <c r="E26" s="4" t="s">
        <v>8</v>
      </c>
      <c r="F26" s="3"/>
      <c r="G26" s="5"/>
      <c r="H26" s="3"/>
      <c r="I26" s="26"/>
      <c r="J26" s="26"/>
      <c r="K26" s="26"/>
      <c r="L26" s="26"/>
      <c r="M26" s="26"/>
      <c r="N26" s="3"/>
      <c r="O26" s="3"/>
      <c r="P26" s="26"/>
    </row>
    <row r="27" spans="1:16" ht="12.75">
      <c r="A27" s="29">
        <f>IF(B8=0,0,SUM(G13:G24))</f>
        <v>0</v>
      </c>
      <c r="B27" s="36" t="s">
        <v>9</v>
      </c>
      <c r="C27" s="29">
        <f>IF(D8=0,0,SUM(H13:H24))</f>
        <v>0</v>
      </c>
      <c r="D27" s="37" t="s">
        <v>25</v>
      </c>
      <c r="E27" s="41">
        <f>SUM(I13:I24)</f>
        <v>6.962875</v>
      </c>
      <c r="F27" s="37" t="s">
        <v>26</v>
      </c>
      <c r="G27" s="5"/>
      <c r="H27" s="3"/>
      <c r="I27" s="26"/>
      <c r="J27" s="26"/>
      <c r="K27" s="26"/>
      <c r="L27" s="26"/>
      <c r="M27" s="26"/>
      <c r="N27" s="3"/>
      <c r="O27" s="3"/>
      <c r="P27" s="26"/>
    </row>
    <row r="28" spans="1:16" ht="12.75">
      <c r="A28" s="26"/>
      <c r="B28" s="26"/>
      <c r="C28" s="3"/>
      <c r="D28" s="5"/>
      <c r="E28" s="3"/>
      <c r="F28" s="3"/>
      <c r="G28" s="5"/>
      <c r="H28" s="3"/>
      <c r="I28" s="26"/>
      <c r="J28" s="26"/>
      <c r="K28" s="26"/>
      <c r="L28" s="26"/>
      <c r="M28" s="26"/>
      <c r="N28" s="3"/>
      <c r="O28" s="3"/>
      <c r="P28" s="26"/>
    </row>
    <row r="29" spans="1:16" ht="12.75">
      <c r="A29" s="9"/>
      <c r="B29" s="20"/>
      <c r="C29" s="3"/>
      <c r="D29" s="12"/>
      <c r="E29" s="3"/>
      <c r="F29" s="3"/>
      <c r="G29" s="17"/>
      <c r="H29" s="3"/>
      <c r="I29" s="2"/>
      <c r="J29" s="2"/>
      <c r="K29" s="2"/>
      <c r="L29" s="2"/>
      <c r="M29" s="2"/>
      <c r="N29" s="2"/>
      <c r="O29" s="2"/>
      <c r="P29" s="2"/>
    </row>
    <row r="30" spans="1:16" ht="12.75">
      <c r="A30" s="10" t="s">
        <v>16</v>
      </c>
      <c r="B30" s="10"/>
      <c r="C30" s="3"/>
      <c r="D30" s="12"/>
      <c r="E30" s="3"/>
      <c r="F30" s="3"/>
      <c r="G30" s="17"/>
      <c r="H30" s="3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28"/>
      <c r="B31" s="10"/>
      <c r="C31" s="3"/>
      <c r="D31" s="12"/>
      <c r="E31" s="3"/>
      <c r="F31" s="3"/>
      <c r="G31" s="17"/>
      <c r="H31" s="3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16" t="s">
        <v>13</v>
      </c>
      <c r="B32" s="20">
        <v>0</v>
      </c>
      <c r="C32" s="10" t="s">
        <v>17</v>
      </c>
      <c r="D32" s="24">
        <v>1</v>
      </c>
      <c r="E32" s="3"/>
      <c r="F32" s="3"/>
      <c r="G32" s="17"/>
      <c r="H32" s="3"/>
      <c r="I32" s="26"/>
      <c r="J32" s="26"/>
      <c r="K32" s="26"/>
      <c r="L32" s="26"/>
      <c r="M32" s="26"/>
      <c r="N32" s="26"/>
      <c r="O32" s="26"/>
      <c r="P32" s="26"/>
    </row>
    <row r="33" spans="1:16" ht="12.75">
      <c r="A33" s="22" t="str">
        <f>IF(B32=0,"NO","SI")</f>
        <v>NO</v>
      </c>
      <c r="B33" s="21"/>
      <c r="C33" s="22" t="str">
        <f>IF(D32=0,"NO","SI")</f>
        <v>SI</v>
      </c>
      <c r="D33" s="12"/>
      <c r="E33" s="3"/>
      <c r="F33" s="3"/>
      <c r="G33" s="17"/>
      <c r="H33" s="3"/>
      <c r="I33" s="26"/>
      <c r="J33" s="26"/>
      <c r="K33" s="26"/>
      <c r="L33" s="26"/>
      <c r="M33" s="26"/>
      <c r="N33" s="26"/>
      <c r="O33" s="26"/>
      <c r="P33" s="26"/>
    </row>
    <row r="34" spans="1:16" ht="12.75">
      <c r="A34" s="28" t="s">
        <v>21</v>
      </c>
      <c r="B34" s="20" t="s">
        <v>31</v>
      </c>
      <c r="C34" s="3"/>
      <c r="D34" s="12"/>
      <c r="E34" s="3"/>
      <c r="F34" s="3"/>
      <c r="G34" s="17"/>
      <c r="H34" s="3"/>
      <c r="I34" s="26"/>
      <c r="J34" s="26"/>
      <c r="K34" s="26"/>
      <c r="L34" s="26"/>
      <c r="M34" s="26"/>
      <c r="N34" s="26"/>
      <c r="O34" s="26"/>
      <c r="P34" s="26"/>
    </row>
    <row r="35" spans="1:16" ht="12.75">
      <c r="A35" s="16" t="s">
        <v>20</v>
      </c>
      <c r="B35" s="16" t="s">
        <v>1</v>
      </c>
      <c r="C35" s="15" t="s">
        <v>2</v>
      </c>
      <c r="D35" s="15" t="s">
        <v>3</v>
      </c>
      <c r="E35" s="15" t="s">
        <v>10</v>
      </c>
      <c r="F35" s="3"/>
      <c r="G35" s="17"/>
      <c r="H35" s="3"/>
      <c r="I35" s="26"/>
      <c r="J35" s="26"/>
      <c r="K35" s="4"/>
      <c r="L35" s="4"/>
      <c r="M35" s="26"/>
      <c r="N35" s="4"/>
      <c r="O35" s="4"/>
      <c r="P35" s="26"/>
    </row>
    <row r="36" spans="1:16" ht="12.75">
      <c r="A36" s="1"/>
      <c r="B36" s="16" t="s">
        <v>9</v>
      </c>
      <c r="C36" s="15" t="s">
        <v>9</v>
      </c>
      <c r="D36" s="15" t="s">
        <v>5</v>
      </c>
      <c r="E36" s="15" t="s">
        <v>4</v>
      </c>
      <c r="F36" s="3"/>
      <c r="G36" s="23" t="s">
        <v>14</v>
      </c>
      <c r="H36" s="25" t="s">
        <v>18</v>
      </c>
      <c r="I36" s="28" t="s">
        <v>19</v>
      </c>
      <c r="J36" s="26"/>
      <c r="K36" s="26"/>
      <c r="L36" s="4"/>
      <c r="M36" s="4"/>
      <c r="N36" s="26"/>
      <c r="O36" s="4"/>
      <c r="P36" s="26"/>
    </row>
    <row r="37" spans="1:16" ht="12.75">
      <c r="A37" s="6" t="s">
        <v>32</v>
      </c>
      <c r="B37" s="11">
        <v>10.14</v>
      </c>
      <c r="C37" s="7">
        <v>0.3</v>
      </c>
      <c r="D37" s="7">
        <v>0.4</v>
      </c>
      <c r="E37" s="7">
        <v>1</v>
      </c>
      <c r="F37" s="3"/>
      <c r="G37" s="17">
        <f aca="true" t="shared" si="3" ref="G37:G48">E37*(B37+C37)*2</f>
        <v>20.880000000000003</v>
      </c>
      <c r="H37" s="3">
        <f>E37*B37*D37</f>
        <v>4.056</v>
      </c>
      <c r="I37" s="14">
        <f aca="true" t="shared" si="4" ref="I37:I48">E37*B37*C37*D37</f>
        <v>1.2168</v>
      </c>
      <c r="J37" s="2"/>
      <c r="K37" s="3"/>
      <c r="L37" s="3"/>
      <c r="M37" s="3"/>
      <c r="N37" s="3"/>
      <c r="O37" s="3"/>
      <c r="P37" s="3"/>
    </row>
    <row r="38" spans="1:16" ht="12.75">
      <c r="A38" s="6" t="s">
        <v>41</v>
      </c>
      <c r="B38" s="11">
        <v>10.14</v>
      </c>
      <c r="C38" s="7">
        <v>0.3</v>
      </c>
      <c r="D38" s="7">
        <v>0.4</v>
      </c>
      <c r="E38" s="7">
        <v>1</v>
      </c>
      <c r="F38" s="3"/>
      <c r="G38" s="17">
        <f t="shared" si="3"/>
        <v>20.880000000000003</v>
      </c>
      <c r="H38" s="3">
        <f aca="true" t="shared" si="5" ref="H38:H48">E38*B38*D38</f>
        <v>4.056</v>
      </c>
      <c r="I38" s="14">
        <f t="shared" si="4"/>
        <v>1.2168</v>
      </c>
      <c r="J38" s="2"/>
      <c r="K38" s="3"/>
      <c r="L38" s="3"/>
      <c r="M38" s="3"/>
      <c r="N38" s="3"/>
      <c r="O38" s="3"/>
      <c r="P38" s="3"/>
    </row>
    <row r="39" spans="1:16" ht="12.75">
      <c r="A39" s="6" t="s">
        <v>44</v>
      </c>
      <c r="B39" s="11">
        <v>5</v>
      </c>
      <c r="C39" s="7">
        <v>0.3</v>
      </c>
      <c r="D39" s="7">
        <v>0.4</v>
      </c>
      <c r="E39" s="7">
        <v>1</v>
      </c>
      <c r="F39" s="3"/>
      <c r="G39" s="17">
        <f t="shared" si="3"/>
        <v>10.6</v>
      </c>
      <c r="H39" s="3">
        <f t="shared" si="5"/>
        <v>2</v>
      </c>
      <c r="I39" s="14">
        <f t="shared" si="4"/>
        <v>0.6000000000000001</v>
      </c>
      <c r="J39" s="2"/>
      <c r="K39" s="3"/>
      <c r="L39" s="3"/>
      <c r="M39" s="3"/>
      <c r="N39" s="3"/>
      <c r="O39" s="3"/>
      <c r="P39" s="3"/>
    </row>
    <row r="40" spans="1:16" ht="12.75">
      <c r="A40" s="6" t="s">
        <v>43</v>
      </c>
      <c r="B40" s="11">
        <v>6.44</v>
      </c>
      <c r="C40" s="7">
        <v>0.3</v>
      </c>
      <c r="D40" s="7">
        <v>0.4</v>
      </c>
      <c r="E40" s="7">
        <v>1</v>
      </c>
      <c r="F40" s="3"/>
      <c r="G40" s="17">
        <f t="shared" si="3"/>
        <v>13.48</v>
      </c>
      <c r="H40" s="3">
        <f t="shared" si="5"/>
        <v>2.5760000000000005</v>
      </c>
      <c r="I40" s="14">
        <f t="shared" si="4"/>
        <v>0.7728</v>
      </c>
      <c r="J40" s="2"/>
      <c r="K40" s="3"/>
      <c r="L40" s="3"/>
      <c r="M40" s="3"/>
      <c r="N40" s="3"/>
      <c r="O40" s="3"/>
      <c r="P40" s="3"/>
    </row>
    <row r="41" spans="1:16" ht="12.75">
      <c r="A41" s="6"/>
      <c r="B41" s="11"/>
      <c r="C41" s="7"/>
      <c r="D41" s="7"/>
      <c r="E41" s="7"/>
      <c r="F41" s="3"/>
      <c r="G41" s="17">
        <f t="shared" si="3"/>
        <v>0</v>
      </c>
      <c r="H41" s="3">
        <f t="shared" si="5"/>
        <v>0</v>
      </c>
      <c r="I41" s="14">
        <f t="shared" si="4"/>
        <v>0</v>
      </c>
      <c r="J41" s="2"/>
      <c r="K41" s="3"/>
      <c r="L41" s="3"/>
      <c r="M41" s="3"/>
      <c r="N41" s="3"/>
      <c r="O41" s="3"/>
      <c r="P41" s="3"/>
    </row>
    <row r="42" spans="1:16" ht="12.75">
      <c r="A42" s="6"/>
      <c r="B42" s="11"/>
      <c r="C42" s="7"/>
      <c r="D42" s="7"/>
      <c r="E42" s="7"/>
      <c r="F42" s="3"/>
      <c r="G42" s="17">
        <f t="shared" si="3"/>
        <v>0</v>
      </c>
      <c r="H42" s="3">
        <f t="shared" si="5"/>
        <v>0</v>
      </c>
      <c r="I42" s="14">
        <f t="shared" si="4"/>
        <v>0</v>
      </c>
      <c r="J42" s="2"/>
      <c r="K42" s="3"/>
      <c r="L42" s="3"/>
      <c r="M42" s="3"/>
      <c r="N42" s="3"/>
      <c r="O42" s="3"/>
      <c r="P42" s="3"/>
    </row>
    <row r="43" spans="1:16" ht="12.75">
      <c r="A43" s="6"/>
      <c r="B43" s="11"/>
      <c r="C43" s="7"/>
      <c r="D43" s="7"/>
      <c r="E43" s="7"/>
      <c r="F43" s="3"/>
      <c r="G43" s="17">
        <f t="shared" si="3"/>
        <v>0</v>
      </c>
      <c r="H43" s="3">
        <f t="shared" si="5"/>
        <v>0</v>
      </c>
      <c r="I43" s="14">
        <f t="shared" si="4"/>
        <v>0</v>
      </c>
      <c r="J43" s="2"/>
      <c r="K43" s="3"/>
      <c r="L43" s="3"/>
      <c r="M43" s="3"/>
      <c r="N43" s="3"/>
      <c r="O43" s="3"/>
      <c r="P43" s="3"/>
    </row>
    <row r="44" spans="1:16" ht="12.75">
      <c r="A44" s="6" t="s">
        <v>33</v>
      </c>
      <c r="B44" s="11">
        <v>8.35</v>
      </c>
      <c r="C44" s="7">
        <v>0.3</v>
      </c>
      <c r="D44" s="7">
        <v>0.4</v>
      </c>
      <c r="E44" s="7">
        <v>1</v>
      </c>
      <c r="F44" s="3"/>
      <c r="G44" s="17">
        <f t="shared" si="3"/>
        <v>17.3</v>
      </c>
      <c r="H44" s="3">
        <f t="shared" si="5"/>
        <v>3.34</v>
      </c>
      <c r="I44" s="14">
        <f t="shared" si="4"/>
        <v>1.002</v>
      </c>
      <c r="J44" s="2"/>
      <c r="K44" s="3"/>
      <c r="L44" s="3"/>
      <c r="M44" s="3"/>
      <c r="N44" s="3"/>
      <c r="O44" s="3"/>
      <c r="P44" s="3"/>
    </row>
    <row r="45" spans="1:16" ht="12.75">
      <c r="A45" s="6" t="s">
        <v>42</v>
      </c>
      <c r="B45" s="11">
        <v>7.35</v>
      </c>
      <c r="C45" s="7">
        <v>0.3</v>
      </c>
      <c r="D45" s="7">
        <v>0.4</v>
      </c>
      <c r="E45" s="7">
        <v>1</v>
      </c>
      <c r="F45" s="3"/>
      <c r="G45" s="17">
        <f t="shared" si="3"/>
        <v>15.299999999999999</v>
      </c>
      <c r="H45" s="3">
        <f t="shared" si="5"/>
        <v>2.94</v>
      </c>
      <c r="I45" s="14">
        <f t="shared" si="4"/>
        <v>0.8819999999999999</v>
      </c>
      <c r="J45" s="2"/>
      <c r="K45" s="3"/>
      <c r="L45" s="3"/>
      <c r="M45" s="3"/>
      <c r="N45" s="3"/>
      <c r="O45" s="3"/>
      <c r="P45" s="3"/>
    </row>
    <row r="46" spans="1:16" ht="12.75">
      <c r="A46" s="6" t="s">
        <v>45</v>
      </c>
      <c r="B46" s="11">
        <v>8.35</v>
      </c>
      <c r="C46" s="7">
        <v>0.3</v>
      </c>
      <c r="D46" s="7">
        <v>0.4</v>
      </c>
      <c r="E46" s="7">
        <v>1</v>
      </c>
      <c r="F46" s="3"/>
      <c r="G46" s="17">
        <f t="shared" si="3"/>
        <v>17.3</v>
      </c>
      <c r="H46" s="3">
        <f t="shared" si="5"/>
        <v>3.34</v>
      </c>
      <c r="I46" s="14">
        <f t="shared" si="4"/>
        <v>1.002</v>
      </c>
      <c r="J46" s="2"/>
      <c r="K46" s="3"/>
      <c r="L46" s="3"/>
      <c r="M46" s="3"/>
      <c r="N46" s="3"/>
      <c r="O46" s="3"/>
      <c r="P46" s="3"/>
    </row>
    <row r="47" spans="1:16" ht="12.75">
      <c r="A47" s="6" t="s">
        <v>46</v>
      </c>
      <c r="B47" s="11">
        <v>7.05</v>
      </c>
      <c r="C47" s="7">
        <v>0.3</v>
      </c>
      <c r="D47" s="7">
        <v>0.4</v>
      </c>
      <c r="E47" s="7">
        <v>1</v>
      </c>
      <c r="F47" s="3"/>
      <c r="G47" s="17">
        <f t="shared" si="3"/>
        <v>14.7</v>
      </c>
      <c r="H47" s="3">
        <f t="shared" si="5"/>
        <v>2.8200000000000003</v>
      </c>
      <c r="I47" s="14">
        <f t="shared" si="4"/>
        <v>0.846</v>
      </c>
      <c r="J47" s="2"/>
      <c r="K47" s="3"/>
      <c r="L47" s="3"/>
      <c r="M47" s="3"/>
      <c r="N47" s="3"/>
      <c r="O47" s="3"/>
      <c r="P47" s="3"/>
    </row>
    <row r="48" spans="1:16" ht="12.75">
      <c r="A48" s="6"/>
      <c r="B48" s="11"/>
      <c r="C48" s="7"/>
      <c r="D48" s="7"/>
      <c r="E48" s="7"/>
      <c r="F48" s="3"/>
      <c r="G48" s="17">
        <f t="shared" si="3"/>
        <v>0</v>
      </c>
      <c r="H48" s="3">
        <f t="shared" si="5"/>
        <v>0</v>
      </c>
      <c r="I48" s="14">
        <f t="shared" si="4"/>
        <v>0</v>
      </c>
      <c r="J48" s="2"/>
      <c r="K48" s="3"/>
      <c r="L48" s="3"/>
      <c r="M48" s="3"/>
      <c r="N48" s="3"/>
      <c r="O48" s="3"/>
      <c r="P48" s="3"/>
    </row>
    <row r="49" spans="1:16" ht="12.75">
      <c r="A49" s="6"/>
      <c r="B49" s="11"/>
      <c r="C49" s="7"/>
      <c r="D49" s="7"/>
      <c r="E49" s="7"/>
      <c r="F49" s="3"/>
      <c r="G49" s="17"/>
      <c r="H49" s="3"/>
      <c r="I49" s="14"/>
      <c r="J49" s="2"/>
      <c r="K49" s="3"/>
      <c r="L49" s="3"/>
      <c r="M49" s="3"/>
      <c r="N49" s="3"/>
      <c r="O49" s="3"/>
      <c r="P49" s="3"/>
    </row>
    <row r="50" spans="1:16" ht="12.75">
      <c r="A50" s="1" t="s">
        <v>7</v>
      </c>
      <c r="B50" s="10"/>
      <c r="C50" s="1" t="s">
        <v>6</v>
      </c>
      <c r="D50" s="10"/>
      <c r="E50" s="4" t="s">
        <v>8</v>
      </c>
      <c r="F50" s="3"/>
      <c r="G50" s="5"/>
      <c r="H50" s="3"/>
      <c r="I50" s="26"/>
      <c r="J50" s="26"/>
      <c r="K50" s="26"/>
      <c r="L50" s="26"/>
      <c r="M50" s="26"/>
      <c r="N50" s="3"/>
      <c r="O50" s="3"/>
      <c r="P50" s="26"/>
    </row>
    <row r="51" spans="1:16" ht="12.75">
      <c r="A51" s="29">
        <f>IF(B32=0,0,SUM(G37:G48))</f>
        <v>0</v>
      </c>
      <c r="B51" s="36" t="s">
        <v>9</v>
      </c>
      <c r="C51" s="29">
        <f>IF(D32=0,0,SUM(H37:H48))</f>
        <v>25.128</v>
      </c>
      <c r="D51" s="37" t="s">
        <v>25</v>
      </c>
      <c r="E51" s="41">
        <f>SUM(I37:I48)</f>
        <v>7.5384</v>
      </c>
      <c r="F51" s="37" t="s">
        <v>26</v>
      </c>
      <c r="G51" s="5"/>
      <c r="H51" s="3"/>
      <c r="I51" s="26"/>
      <c r="J51" s="26"/>
      <c r="K51" s="26"/>
      <c r="L51" s="26"/>
      <c r="M51" s="26"/>
      <c r="N51" s="3"/>
      <c r="O51" s="3"/>
      <c r="P51" s="26"/>
    </row>
  </sheetData>
  <sheetProtection/>
  <printOptions/>
  <pageMargins left="0.65" right="0.48" top="0.62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56"/>
  <sheetViews>
    <sheetView zoomScalePageLayoutView="0" workbookViewId="0" topLeftCell="A1">
      <selection activeCell="K16" sqref="K16"/>
    </sheetView>
  </sheetViews>
  <sheetFormatPr defaultColWidth="12" defaultRowHeight="11.25"/>
  <cols>
    <col min="1" max="1" width="44.83203125" style="0" customWidth="1"/>
    <col min="3" max="3" width="17.5" style="0" customWidth="1"/>
    <col min="5" max="5" width="13.16015625" style="0" customWidth="1"/>
    <col min="7" max="7" width="14.5" style="19" hidden="1" customWidth="1"/>
    <col min="8" max="8" width="14.16015625" style="0" hidden="1" customWidth="1"/>
    <col min="9" max="9" width="10.33203125" style="0" hidden="1" customWidth="1"/>
  </cols>
  <sheetData>
    <row r="1" spans="1:16" ht="12.75">
      <c r="A1" s="4" t="s">
        <v>0</v>
      </c>
      <c r="B1" s="2"/>
      <c r="C1" s="3"/>
      <c r="D1" s="3"/>
      <c r="E1" s="3"/>
      <c r="F1" s="3"/>
      <c r="G1" s="17"/>
      <c r="H1" s="3"/>
      <c r="I1" s="2"/>
      <c r="J1" s="2"/>
      <c r="K1" s="2"/>
      <c r="L1" s="2"/>
      <c r="M1" s="2"/>
      <c r="N1" s="2"/>
      <c r="O1" s="2"/>
      <c r="P1" s="2"/>
    </row>
    <row r="2" spans="1:16" ht="12.75">
      <c r="A2" s="12" t="s">
        <v>49</v>
      </c>
      <c r="B2" s="55"/>
      <c r="C2" s="3"/>
      <c r="D2" s="3"/>
      <c r="E2" s="3"/>
      <c r="F2" s="3"/>
      <c r="G2" s="17"/>
      <c r="H2" s="3"/>
      <c r="I2" s="2"/>
      <c r="J2" s="2"/>
      <c r="K2" s="2"/>
      <c r="L2" s="2"/>
      <c r="M2" s="2"/>
      <c r="N2" s="2"/>
      <c r="O2" s="2"/>
      <c r="P2" s="2"/>
    </row>
    <row r="3" spans="1:16" ht="12.75">
      <c r="A3" s="10" t="s">
        <v>12</v>
      </c>
      <c r="B3" s="10"/>
      <c r="C3" s="12" t="s">
        <v>22</v>
      </c>
      <c r="D3" s="12"/>
      <c r="E3" s="3"/>
      <c r="F3" s="3"/>
      <c r="G3" s="17"/>
      <c r="H3" s="3"/>
      <c r="I3" s="2"/>
      <c r="J3" s="2"/>
      <c r="K3" s="2"/>
      <c r="L3" s="2"/>
      <c r="M3" s="2"/>
      <c r="N3" s="2"/>
      <c r="O3" s="2"/>
      <c r="P3" s="2"/>
    </row>
    <row r="4" spans="1:16" ht="12.75">
      <c r="A4" s="9" t="s">
        <v>15</v>
      </c>
      <c r="C4" s="20" t="s">
        <v>23</v>
      </c>
      <c r="D4" s="12"/>
      <c r="E4" s="3"/>
      <c r="F4" s="3"/>
      <c r="G4" s="17"/>
      <c r="H4" s="3"/>
      <c r="I4" s="2"/>
      <c r="J4" s="2"/>
      <c r="K4" s="2"/>
      <c r="L4" s="2"/>
      <c r="M4" s="2"/>
      <c r="N4" s="2"/>
      <c r="O4" s="2"/>
      <c r="P4" s="2"/>
    </row>
    <row r="5" spans="1:16" ht="12.75">
      <c r="A5" s="9"/>
      <c r="B5" s="20"/>
      <c r="C5" s="3"/>
      <c r="D5" s="12"/>
      <c r="E5" s="3"/>
      <c r="F5" s="3"/>
      <c r="G5" s="17"/>
      <c r="H5" s="3"/>
      <c r="I5" s="2"/>
      <c r="J5" s="2"/>
      <c r="K5" s="2"/>
      <c r="L5" s="2"/>
      <c r="M5" s="2"/>
      <c r="N5" s="2"/>
      <c r="O5" s="2"/>
      <c r="P5" s="2"/>
    </row>
    <row r="6" spans="1:16" s="27" customFormat="1" ht="12.75">
      <c r="A6" s="10" t="s">
        <v>16</v>
      </c>
      <c r="B6" s="10"/>
      <c r="C6" s="3"/>
      <c r="D6" s="12"/>
      <c r="E6" s="3"/>
      <c r="F6" s="3"/>
      <c r="G6" s="17"/>
      <c r="H6" s="3"/>
      <c r="I6" s="26"/>
      <c r="J6" s="26"/>
      <c r="K6" s="26"/>
      <c r="L6" s="26"/>
      <c r="M6" s="26"/>
      <c r="N6" s="26"/>
      <c r="O6" s="26"/>
      <c r="P6" s="26"/>
    </row>
    <row r="7" spans="1:16" s="27" customFormat="1" ht="12.75">
      <c r="A7" s="28"/>
      <c r="B7" s="10"/>
      <c r="C7" s="3"/>
      <c r="D7" s="12"/>
      <c r="E7" s="3"/>
      <c r="F7" s="3"/>
      <c r="G7" s="17"/>
      <c r="H7" s="3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16" t="s">
        <v>13</v>
      </c>
      <c r="B8" s="20">
        <v>0</v>
      </c>
      <c r="C8" s="10" t="s">
        <v>17</v>
      </c>
      <c r="D8" s="24">
        <v>1</v>
      </c>
      <c r="E8" s="3"/>
      <c r="F8" s="3"/>
      <c r="G8" s="17"/>
      <c r="H8" s="3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2" t="str">
        <f>IF(B8=0,"NO","SI")</f>
        <v>NO</v>
      </c>
      <c r="B9" s="21"/>
      <c r="C9" s="22" t="str">
        <f>IF(D8=0,"NO","SI")</f>
        <v>SI</v>
      </c>
      <c r="D9" s="12"/>
      <c r="E9" s="3"/>
      <c r="F9" s="3"/>
      <c r="G9" s="17"/>
      <c r="H9" s="3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21</v>
      </c>
      <c r="B10" s="20"/>
      <c r="C10" s="3"/>
      <c r="D10" s="12"/>
      <c r="E10" s="3"/>
      <c r="F10" s="3"/>
      <c r="G10" s="17"/>
      <c r="H10" s="3"/>
      <c r="I10" s="26"/>
      <c r="J10" s="26"/>
      <c r="K10" s="26"/>
      <c r="L10" s="26"/>
      <c r="M10" s="26"/>
      <c r="N10" s="26"/>
      <c r="O10" s="26"/>
      <c r="P10" s="26"/>
    </row>
    <row r="11" spans="1:16" s="27" customFormat="1" ht="12.75">
      <c r="A11" s="47" t="s">
        <v>20</v>
      </c>
      <c r="B11" s="47" t="s">
        <v>1</v>
      </c>
      <c r="C11" s="48" t="s">
        <v>2</v>
      </c>
      <c r="D11" s="48" t="s">
        <v>3</v>
      </c>
      <c r="E11" s="48" t="s">
        <v>10</v>
      </c>
      <c r="F11" s="3"/>
      <c r="G11" s="17"/>
      <c r="H11" s="3"/>
      <c r="I11" s="26"/>
      <c r="J11" s="26"/>
      <c r="K11" s="4"/>
      <c r="L11" s="4"/>
      <c r="M11" s="26"/>
      <c r="N11" s="4"/>
      <c r="O11" s="4"/>
      <c r="P11" s="26"/>
    </row>
    <row r="12" spans="1:16" s="27" customFormat="1" ht="12.75">
      <c r="A12" s="47"/>
      <c r="B12" s="47" t="s">
        <v>9</v>
      </c>
      <c r="C12" s="48" t="s">
        <v>9</v>
      </c>
      <c r="D12" s="48" t="s">
        <v>5</v>
      </c>
      <c r="E12" s="48" t="s">
        <v>4</v>
      </c>
      <c r="F12" s="3"/>
      <c r="G12" s="23" t="s">
        <v>14</v>
      </c>
      <c r="H12" s="25" t="s">
        <v>18</v>
      </c>
      <c r="I12" s="28" t="s">
        <v>19</v>
      </c>
      <c r="J12" s="26"/>
      <c r="K12" s="26"/>
      <c r="L12" s="4"/>
      <c r="M12" s="4"/>
      <c r="N12" s="26"/>
      <c r="O12" s="4"/>
      <c r="P12" s="26"/>
    </row>
    <row r="13" spans="1:16" ht="12.75">
      <c r="A13" s="6" t="s">
        <v>32</v>
      </c>
      <c r="B13" s="11">
        <v>10.14</v>
      </c>
      <c r="C13" s="7">
        <v>1</v>
      </c>
      <c r="D13" s="7">
        <v>0.02</v>
      </c>
      <c r="E13" s="7">
        <v>1</v>
      </c>
      <c r="F13" s="3"/>
      <c r="G13" s="17">
        <f aca="true" t="shared" si="0" ref="G13:G24">E13*(B13+C13)*2</f>
        <v>22.28</v>
      </c>
      <c r="H13" s="3">
        <f aca="true" t="shared" si="1" ref="H13:H24">E13*B13*C13</f>
        <v>10.14</v>
      </c>
      <c r="I13" s="14">
        <f aca="true" t="shared" si="2" ref="I13:I24">E13*B13*C13*D13</f>
        <v>0.2028</v>
      </c>
      <c r="J13" s="2"/>
      <c r="K13" s="3"/>
      <c r="L13" s="3"/>
      <c r="M13" s="3"/>
      <c r="N13" s="3"/>
      <c r="O13" s="3"/>
      <c r="P13" s="3"/>
    </row>
    <row r="14" spans="1:16" ht="12.75">
      <c r="A14" s="6" t="s">
        <v>41</v>
      </c>
      <c r="B14" s="11">
        <v>10.14</v>
      </c>
      <c r="C14" s="7">
        <v>1</v>
      </c>
      <c r="D14" s="7">
        <v>0.02</v>
      </c>
      <c r="E14" s="7">
        <v>1</v>
      </c>
      <c r="F14" s="3"/>
      <c r="G14" s="17">
        <f t="shared" si="0"/>
        <v>22.28</v>
      </c>
      <c r="H14" s="3">
        <f t="shared" si="1"/>
        <v>10.14</v>
      </c>
      <c r="I14" s="14">
        <f t="shared" si="2"/>
        <v>0.2028</v>
      </c>
      <c r="J14" s="2"/>
      <c r="K14" s="3"/>
      <c r="L14" s="3"/>
      <c r="M14" s="3"/>
      <c r="N14" s="3"/>
      <c r="O14" s="3"/>
      <c r="P14" s="3"/>
    </row>
    <row r="15" spans="1:16" ht="12.75">
      <c r="A15" s="6" t="s">
        <v>44</v>
      </c>
      <c r="B15" s="11">
        <v>5</v>
      </c>
      <c r="C15" s="7">
        <v>1</v>
      </c>
      <c r="D15" s="7">
        <v>0.02</v>
      </c>
      <c r="E15" s="7">
        <v>1</v>
      </c>
      <c r="F15" s="3"/>
      <c r="G15" s="17">
        <f t="shared" si="0"/>
        <v>12</v>
      </c>
      <c r="H15" s="3">
        <f t="shared" si="1"/>
        <v>5</v>
      </c>
      <c r="I15" s="14">
        <f t="shared" si="2"/>
        <v>0.1</v>
      </c>
      <c r="J15" s="2"/>
      <c r="K15" s="3"/>
      <c r="L15" s="3"/>
      <c r="M15" s="3"/>
      <c r="N15" s="3"/>
      <c r="O15" s="3"/>
      <c r="P15" s="3"/>
    </row>
    <row r="16" spans="1:16" ht="12.75">
      <c r="A16" s="6" t="s">
        <v>43</v>
      </c>
      <c r="B16" s="11">
        <v>6.44</v>
      </c>
      <c r="C16" s="7">
        <v>1</v>
      </c>
      <c r="D16" s="7">
        <v>0.02</v>
      </c>
      <c r="E16" s="7">
        <v>1</v>
      </c>
      <c r="F16" s="3"/>
      <c r="G16" s="17">
        <f t="shared" si="0"/>
        <v>14.88</v>
      </c>
      <c r="H16" s="3">
        <f t="shared" si="1"/>
        <v>6.44</v>
      </c>
      <c r="I16" s="14">
        <f t="shared" si="2"/>
        <v>0.1288</v>
      </c>
      <c r="J16" s="2"/>
      <c r="K16" s="3"/>
      <c r="L16" s="3"/>
      <c r="M16" s="3"/>
      <c r="N16" s="3"/>
      <c r="O16" s="3"/>
      <c r="P16" s="3"/>
    </row>
    <row r="17" spans="1:16" ht="12.75">
      <c r="A17" s="6"/>
      <c r="B17" s="11"/>
      <c r="C17" s="7"/>
      <c r="D17" s="7"/>
      <c r="E17" s="7"/>
      <c r="F17" s="3"/>
      <c r="G17" s="17">
        <f t="shared" si="0"/>
        <v>0</v>
      </c>
      <c r="H17" s="3">
        <f t="shared" si="1"/>
        <v>0</v>
      </c>
      <c r="I17" s="14">
        <f t="shared" si="2"/>
        <v>0</v>
      </c>
      <c r="J17" s="2"/>
      <c r="K17" s="3"/>
      <c r="L17" s="3"/>
      <c r="M17" s="3"/>
      <c r="N17" s="3"/>
      <c r="O17" s="3"/>
      <c r="P17" s="3"/>
    </row>
    <row r="18" spans="1:16" ht="12.75">
      <c r="A18" s="6"/>
      <c r="B18" s="11"/>
      <c r="C18" s="7"/>
      <c r="D18" s="7"/>
      <c r="E18" s="7"/>
      <c r="F18" s="3"/>
      <c r="G18" s="17">
        <f t="shared" si="0"/>
        <v>0</v>
      </c>
      <c r="H18" s="3">
        <f t="shared" si="1"/>
        <v>0</v>
      </c>
      <c r="I18" s="14">
        <f t="shared" si="2"/>
        <v>0</v>
      </c>
      <c r="J18" s="2"/>
      <c r="K18" s="3"/>
      <c r="L18" s="3"/>
      <c r="M18" s="3"/>
      <c r="N18" s="3"/>
      <c r="O18" s="3"/>
      <c r="P18" s="3"/>
    </row>
    <row r="19" spans="1:16" ht="12.75">
      <c r="A19" s="6"/>
      <c r="B19" s="11"/>
      <c r="C19" s="7"/>
      <c r="D19" s="7"/>
      <c r="E19" s="7"/>
      <c r="F19" s="3"/>
      <c r="G19" s="17">
        <f t="shared" si="0"/>
        <v>0</v>
      </c>
      <c r="H19" s="3">
        <f t="shared" si="1"/>
        <v>0</v>
      </c>
      <c r="I19" s="14">
        <f t="shared" si="2"/>
        <v>0</v>
      </c>
      <c r="J19" s="2"/>
      <c r="K19" s="3"/>
      <c r="L19" s="3"/>
      <c r="M19" s="3"/>
      <c r="N19" s="3"/>
      <c r="O19" s="3"/>
      <c r="P19" s="3"/>
    </row>
    <row r="20" spans="1:16" ht="12.75">
      <c r="A20" s="6" t="s">
        <v>33</v>
      </c>
      <c r="B20" s="11">
        <v>8.35</v>
      </c>
      <c r="C20" s="7">
        <v>1</v>
      </c>
      <c r="D20" s="7">
        <v>0.02</v>
      </c>
      <c r="E20" s="7">
        <v>1</v>
      </c>
      <c r="F20" s="3"/>
      <c r="G20" s="17">
        <f t="shared" si="0"/>
        <v>18.7</v>
      </c>
      <c r="H20" s="3">
        <f t="shared" si="1"/>
        <v>8.35</v>
      </c>
      <c r="I20" s="14">
        <f t="shared" si="2"/>
        <v>0.167</v>
      </c>
      <c r="J20" s="2"/>
      <c r="K20" s="3"/>
      <c r="L20" s="3"/>
      <c r="M20" s="3"/>
      <c r="N20" s="3"/>
      <c r="O20" s="3"/>
      <c r="P20" s="3"/>
    </row>
    <row r="21" spans="1:16" ht="12.75">
      <c r="A21" s="6" t="s">
        <v>42</v>
      </c>
      <c r="B21" s="11">
        <v>7.35</v>
      </c>
      <c r="C21" s="7">
        <v>1</v>
      </c>
      <c r="D21" s="7">
        <v>0.02</v>
      </c>
      <c r="E21" s="7">
        <v>1</v>
      </c>
      <c r="F21" s="3"/>
      <c r="G21" s="17">
        <f t="shared" si="0"/>
        <v>16.7</v>
      </c>
      <c r="H21" s="3">
        <f t="shared" si="1"/>
        <v>7.35</v>
      </c>
      <c r="I21" s="14">
        <f t="shared" si="2"/>
        <v>0.147</v>
      </c>
      <c r="J21" s="2"/>
      <c r="K21" s="3"/>
      <c r="L21" s="3"/>
      <c r="M21" s="3"/>
      <c r="N21" s="3"/>
      <c r="O21" s="3"/>
      <c r="P21" s="3"/>
    </row>
    <row r="22" spans="1:16" ht="12.75">
      <c r="A22" s="6" t="s">
        <v>45</v>
      </c>
      <c r="B22" s="11">
        <v>8.35</v>
      </c>
      <c r="C22" s="7">
        <v>1</v>
      </c>
      <c r="D22" s="7">
        <v>0.02</v>
      </c>
      <c r="E22" s="7">
        <v>1</v>
      </c>
      <c r="F22" s="3"/>
      <c r="G22" s="17">
        <f t="shared" si="0"/>
        <v>18.7</v>
      </c>
      <c r="H22" s="3">
        <f t="shared" si="1"/>
        <v>8.35</v>
      </c>
      <c r="I22" s="14">
        <f t="shared" si="2"/>
        <v>0.167</v>
      </c>
      <c r="J22" s="2"/>
      <c r="K22" s="3"/>
      <c r="L22" s="3"/>
      <c r="M22" s="3"/>
      <c r="N22" s="3"/>
      <c r="O22" s="3"/>
      <c r="P22" s="3"/>
    </row>
    <row r="23" spans="1:16" ht="12.75">
      <c r="A23" s="6" t="s">
        <v>46</v>
      </c>
      <c r="B23" s="11">
        <v>7.05</v>
      </c>
      <c r="C23" s="7">
        <v>1</v>
      </c>
      <c r="D23" s="7">
        <v>0.02</v>
      </c>
      <c r="E23" s="7">
        <v>1</v>
      </c>
      <c r="F23" s="3"/>
      <c r="G23" s="17">
        <f t="shared" si="0"/>
        <v>16.1</v>
      </c>
      <c r="H23" s="3">
        <f t="shared" si="1"/>
        <v>7.05</v>
      </c>
      <c r="I23" s="14">
        <f t="shared" si="2"/>
        <v>0.141</v>
      </c>
      <c r="J23" s="2"/>
      <c r="K23" s="3"/>
      <c r="L23" s="3"/>
      <c r="M23" s="3"/>
      <c r="N23" s="3"/>
      <c r="O23" s="3"/>
      <c r="P23" s="3"/>
    </row>
    <row r="24" spans="1:16" ht="12.75">
      <c r="A24" s="6"/>
      <c r="B24" s="11"/>
      <c r="C24" s="7"/>
      <c r="D24" s="7"/>
      <c r="E24" s="7"/>
      <c r="F24" s="3"/>
      <c r="G24" s="17">
        <f t="shared" si="0"/>
        <v>0</v>
      </c>
      <c r="H24" s="3">
        <f t="shared" si="1"/>
        <v>0</v>
      </c>
      <c r="I24" s="14">
        <f t="shared" si="2"/>
        <v>0</v>
      </c>
      <c r="J24" s="2"/>
      <c r="K24" s="3"/>
      <c r="L24" s="3"/>
      <c r="M24" s="3"/>
      <c r="N24" s="3"/>
      <c r="O24" s="3"/>
      <c r="P24" s="3"/>
    </row>
    <row r="25" spans="1:16" ht="12.75">
      <c r="A25" s="43"/>
      <c r="B25" s="43"/>
      <c r="C25" s="44"/>
      <c r="D25" s="44"/>
      <c r="E25" s="49"/>
      <c r="F25" s="3"/>
      <c r="G25" s="17" t="e">
        <f>SUM(#REF!)</f>
        <v>#REF!</v>
      </c>
      <c r="H25" s="3" t="e">
        <f>SUM(#REF!)</f>
        <v>#REF!</v>
      </c>
      <c r="I25" s="14" t="e">
        <f>SUM(#REF!)</f>
        <v>#REF!</v>
      </c>
      <c r="J25" s="2"/>
      <c r="K25" s="8"/>
      <c r="L25" s="8"/>
      <c r="M25" s="8"/>
      <c r="N25" s="8"/>
      <c r="O25" s="8"/>
      <c r="P25" s="3"/>
    </row>
    <row r="26" spans="1:16" s="27" customFormat="1" ht="12.75">
      <c r="A26" s="46" t="s">
        <v>7</v>
      </c>
      <c r="B26" s="45"/>
      <c r="C26" s="46" t="s">
        <v>6</v>
      </c>
      <c r="D26" s="45"/>
      <c r="E26" s="50" t="s">
        <v>8</v>
      </c>
      <c r="F26" s="3"/>
      <c r="G26" s="5"/>
      <c r="H26" s="3"/>
      <c r="I26" s="26"/>
      <c r="J26" s="26"/>
      <c r="K26" s="26"/>
      <c r="L26" s="26"/>
      <c r="M26" s="26"/>
      <c r="N26" s="3"/>
      <c r="O26" s="3"/>
      <c r="P26" s="26"/>
    </row>
    <row r="27" spans="1:16" s="27" customFormat="1" ht="12.75">
      <c r="A27" s="29">
        <f>IF(B8=0,0,SUM(G13:G24))</f>
        <v>0</v>
      </c>
      <c r="B27" s="36" t="s">
        <v>9</v>
      </c>
      <c r="C27" s="29">
        <f>IF(D8=0,0,SUM(H13:H24))</f>
        <v>62.82</v>
      </c>
      <c r="D27" s="37" t="s">
        <v>25</v>
      </c>
      <c r="E27" s="41">
        <f>SUM(I13:I24)</f>
        <v>1.2564000000000002</v>
      </c>
      <c r="F27" s="37" t="s">
        <v>26</v>
      </c>
      <c r="G27" s="5"/>
      <c r="H27" s="3"/>
      <c r="I27" s="26"/>
      <c r="J27" s="26"/>
      <c r="K27" s="26"/>
      <c r="L27" s="26"/>
      <c r="M27" s="26"/>
      <c r="N27" s="3"/>
      <c r="O27" s="3"/>
      <c r="P27" s="26"/>
    </row>
    <row r="28" spans="1:16" s="27" customFormat="1" ht="12.75">
      <c r="A28" s="51"/>
      <c r="B28" s="52"/>
      <c r="C28" s="51"/>
      <c r="D28" s="53"/>
      <c r="E28" s="54"/>
      <c r="F28" s="37"/>
      <c r="G28" s="5"/>
      <c r="H28" s="3"/>
      <c r="I28" s="26"/>
      <c r="J28" s="26"/>
      <c r="K28" s="26"/>
      <c r="L28" s="26"/>
      <c r="M28" s="26"/>
      <c r="N28" s="3"/>
      <c r="O28" s="3"/>
      <c r="P28" s="26"/>
    </row>
    <row r="29" spans="1:16" ht="12.75">
      <c r="A29" s="2"/>
      <c r="B29" s="2"/>
      <c r="C29" s="3"/>
      <c r="D29" s="5"/>
      <c r="E29" s="3"/>
      <c r="F29" s="3"/>
      <c r="G29" s="18"/>
      <c r="H29" s="3"/>
      <c r="I29" s="2"/>
      <c r="J29" s="2"/>
      <c r="K29" s="2"/>
      <c r="L29" s="2"/>
      <c r="M29" s="2"/>
      <c r="N29" s="3"/>
      <c r="O29" s="3"/>
      <c r="P29" s="2"/>
    </row>
    <row r="30" spans="1:16" ht="12.75">
      <c r="A30" s="10" t="s">
        <v>12</v>
      </c>
      <c r="B30" s="10"/>
      <c r="C30" s="12" t="s">
        <v>30</v>
      </c>
      <c r="D30" s="12"/>
      <c r="E30" s="3"/>
      <c r="F30" s="3"/>
      <c r="G30" s="17"/>
      <c r="H30" s="3"/>
      <c r="I30" s="2"/>
      <c r="J30" s="2"/>
      <c r="K30" s="2"/>
      <c r="L30" s="2"/>
      <c r="M30" s="2"/>
      <c r="N30" s="2"/>
      <c r="O30" s="2"/>
      <c r="P30" s="2"/>
    </row>
    <row r="31" spans="1:16" ht="12.75">
      <c r="A31" s="9" t="s">
        <v>15</v>
      </c>
      <c r="C31" s="20" t="s">
        <v>27</v>
      </c>
      <c r="D31" s="12"/>
      <c r="E31" s="3"/>
      <c r="F31" s="3"/>
      <c r="G31" s="17"/>
      <c r="H31" s="3"/>
      <c r="I31" s="2"/>
      <c r="J31" s="2"/>
      <c r="K31" s="2"/>
      <c r="L31" s="2"/>
      <c r="M31" s="2"/>
      <c r="N31" s="2"/>
      <c r="O31" s="2"/>
      <c r="P31" s="2"/>
    </row>
    <row r="32" spans="1:16" ht="12.75">
      <c r="A32" s="9"/>
      <c r="B32" s="20"/>
      <c r="C32" s="3"/>
      <c r="D32" s="12"/>
      <c r="E32" s="3"/>
      <c r="F32" s="3"/>
      <c r="G32" s="17"/>
      <c r="H32" s="3"/>
      <c r="I32" s="2"/>
      <c r="J32" s="2"/>
      <c r="K32" s="2"/>
      <c r="L32" s="2"/>
      <c r="M32" s="2"/>
      <c r="N32" s="2"/>
      <c r="O32" s="2"/>
      <c r="P32" s="2"/>
    </row>
    <row r="33" spans="1:16" s="27" customFormat="1" ht="12.75">
      <c r="A33" s="10" t="s">
        <v>16</v>
      </c>
      <c r="B33" s="10"/>
      <c r="C33" s="3"/>
      <c r="D33" s="12"/>
      <c r="E33" s="3"/>
      <c r="F33" s="3"/>
      <c r="G33" s="17"/>
      <c r="H33" s="3"/>
      <c r="I33" s="26"/>
      <c r="J33" s="26"/>
      <c r="K33" s="26"/>
      <c r="L33" s="26"/>
      <c r="M33" s="26"/>
      <c r="N33" s="26"/>
      <c r="O33" s="26"/>
      <c r="P33" s="26"/>
    </row>
    <row r="34" spans="1:16" s="27" customFormat="1" ht="12.75">
      <c r="A34" s="28"/>
      <c r="B34" s="10"/>
      <c r="C34" s="3"/>
      <c r="D34" s="12"/>
      <c r="E34" s="3"/>
      <c r="F34" s="3"/>
      <c r="G34" s="17"/>
      <c r="H34" s="3"/>
      <c r="I34" s="26"/>
      <c r="J34" s="26"/>
      <c r="K34" s="26"/>
      <c r="L34" s="26"/>
      <c r="M34" s="26"/>
      <c r="N34" s="26"/>
      <c r="O34" s="26"/>
      <c r="P34" s="26"/>
    </row>
    <row r="35" spans="1:16" s="27" customFormat="1" ht="12.75">
      <c r="A35" s="16" t="s">
        <v>13</v>
      </c>
      <c r="B35" s="20">
        <v>0</v>
      </c>
      <c r="C35" s="10" t="s">
        <v>17</v>
      </c>
      <c r="D35" s="24">
        <v>0</v>
      </c>
      <c r="E35" s="3"/>
      <c r="F35" s="3"/>
      <c r="G35" s="17"/>
      <c r="H35" s="3"/>
      <c r="I35" s="26"/>
      <c r="J35" s="26"/>
      <c r="K35" s="26"/>
      <c r="L35" s="26"/>
      <c r="M35" s="26"/>
      <c r="N35" s="26"/>
      <c r="O35" s="26"/>
      <c r="P35" s="26"/>
    </row>
    <row r="36" spans="1:16" s="27" customFormat="1" ht="12.75">
      <c r="A36" s="22" t="str">
        <f>IF(B35=0,"NO","SI")</f>
        <v>NO</v>
      </c>
      <c r="B36" s="21"/>
      <c r="C36" s="22" t="str">
        <f>IF(D35=0,"NO","SI")</f>
        <v>NO</v>
      </c>
      <c r="D36" s="12"/>
      <c r="E36" s="3"/>
      <c r="F36" s="3"/>
      <c r="G36" s="17"/>
      <c r="H36" s="3"/>
      <c r="I36" s="26"/>
      <c r="J36" s="26"/>
      <c r="K36" s="26"/>
      <c r="L36" s="26"/>
      <c r="M36" s="26"/>
      <c r="N36" s="26"/>
      <c r="O36" s="26"/>
      <c r="P36" s="26"/>
    </row>
    <row r="37" spans="1:16" s="27" customFormat="1" ht="12.75">
      <c r="A37" s="28" t="s">
        <v>21</v>
      </c>
      <c r="B37" s="20" t="s">
        <v>39</v>
      </c>
      <c r="C37" s="3"/>
      <c r="D37" s="12"/>
      <c r="E37" s="3"/>
      <c r="F37" s="3"/>
      <c r="G37" s="17"/>
      <c r="H37" s="3"/>
      <c r="I37" s="26"/>
      <c r="J37" s="26"/>
      <c r="K37" s="26"/>
      <c r="L37" s="26"/>
      <c r="M37" s="26"/>
      <c r="N37" s="26"/>
      <c r="O37" s="26"/>
      <c r="P37" s="26"/>
    </row>
    <row r="38" spans="1:16" s="27" customFormat="1" ht="12.75">
      <c r="A38" s="28"/>
      <c r="B38" s="20" t="s">
        <v>40</v>
      </c>
      <c r="C38" s="3"/>
      <c r="D38" s="12"/>
      <c r="E38" s="3"/>
      <c r="F38" s="3"/>
      <c r="G38" s="17"/>
      <c r="H38" s="3"/>
      <c r="I38" s="26"/>
      <c r="J38" s="26"/>
      <c r="K38" s="26"/>
      <c r="L38" s="26"/>
      <c r="M38" s="26"/>
      <c r="N38" s="26"/>
      <c r="O38" s="26"/>
      <c r="P38" s="26"/>
    </row>
    <row r="39" spans="1:16" s="27" customFormat="1" ht="12.75">
      <c r="A39" s="16" t="s">
        <v>20</v>
      </c>
      <c r="B39" s="16" t="s">
        <v>1</v>
      </c>
      <c r="C39" s="15" t="s">
        <v>2</v>
      </c>
      <c r="D39" s="15" t="s">
        <v>3</v>
      </c>
      <c r="E39" s="15" t="s">
        <v>10</v>
      </c>
      <c r="F39" s="3"/>
      <c r="G39" s="17"/>
      <c r="H39" s="3"/>
      <c r="I39" s="26"/>
      <c r="J39" s="26"/>
      <c r="K39" s="4"/>
      <c r="L39" s="4"/>
      <c r="M39" s="26"/>
      <c r="N39" s="4"/>
      <c r="O39" s="4"/>
      <c r="P39" s="26"/>
    </row>
    <row r="40" spans="1:16" s="27" customFormat="1" ht="12.75">
      <c r="A40" s="16"/>
      <c r="B40" s="16" t="s">
        <v>9</v>
      </c>
      <c r="C40" s="15" t="s">
        <v>9</v>
      </c>
      <c r="D40" s="15" t="s">
        <v>5</v>
      </c>
      <c r="E40" s="15" t="s">
        <v>4</v>
      </c>
      <c r="F40" s="3"/>
      <c r="G40" s="23" t="s">
        <v>14</v>
      </c>
      <c r="H40" s="25" t="s">
        <v>18</v>
      </c>
      <c r="I40" s="28" t="s">
        <v>19</v>
      </c>
      <c r="J40" s="26"/>
      <c r="K40" s="26"/>
      <c r="L40" s="4"/>
      <c r="M40" s="4"/>
      <c r="N40" s="26"/>
      <c r="O40" s="4"/>
      <c r="P40" s="26"/>
    </row>
    <row r="41" spans="1:16" ht="12.75">
      <c r="A41" s="6" t="s">
        <v>32</v>
      </c>
      <c r="B41" s="11">
        <v>10.14</v>
      </c>
      <c r="C41" s="7">
        <v>0.15</v>
      </c>
      <c r="D41" s="7">
        <v>0.15</v>
      </c>
      <c r="E41" s="7">
        <v>1</v>
      </c>
      <c r="F41" s="3"/>
      <c r="G41" s="17">
        <f aca="true" t="shared" si="3" ref="G41:G52">E41*(B41+C41)*2</f>
        <v>20.580000000000002</v>
      </c>
      <c r="H41" s="3">
        <f aca="true" t="shared" si="4" ref="H41:H52">E41*B41*C41</f>
        <v>1.5210000000000001</v>
      </c>
      <c r="I41" s="14">
        <f aca="true" t="shared" si="5" ref="I41:I52">E41*B41*C41*D41</f>
        <v>0.22815000000000002</v>
      </c>
      <c r="J41" s="2"/>
      <c r="K41" s="3"/>
      <c r="L41" s="3"/>
      <c r="M41" s="3"/>
      <c r="N41" s="3"/>
      <c r="O41" s="3"/>
      <c r="P41" s="3"/>
    </row>
    <row r="42" spans="1:16" ht="12.75">
      <c r="A42" s="6" t="s">
        <v>41</v>
      </c>
      <c r="B42" s="11">
        <v>10.14</v>
      </c>
      <c r="C42" s="7">
        <v>0.15</v>
      </c>
      <c r="D42" s="7">
        <v>0.15</v>
      </c>
      <c r="E42" s="7">
        <v>1</v>
      </c>
      <c r="F42" s="3"/>
      <c r="G42" s="17">
        <f t="shared" si="3"/>
        <v>20.580000000000002</v>
      </c>
      <c r="H42" s="3">
        <f t="shared" si="4"/>
        <v>1.5210000000000001</v>
      </c>
      <c r="I42" s="14">
        <f t="shared" si="5"/>
        <v>0.22815000000000002</v>
      </c>
      <c r="J42" s="2"/>
      <c r="K42" s="3"/>
      <c r="L42" s="3"/>
      <c r="M42" s="3"/>
      <c r="N42" s="3"/>
      <c r="O42" s="3"/>
      <c r="P42" s="3"/>
    </row>
    <row r="43" spans="1:16" ht="12.75">
      <c r="A43" s="6" t="s">
        <v>44</v>
      </c>
      <c r="B43" s="11">
        <v>5</v>
      </c>
      <c r="C43" s="7">
        <v>0.15</v>
      </c>
      <c r="D43" s="7">
        <v>0.15</v>
      </c>
      <c r="E43" s="7">
        <v>1</v>
      </c>
      <c r="F43" s="3"/>
      <c r="G43" s="17">
        <f t="shared" si="3"/>
        <v>10.3</v>
      </c>
      <c r="H43" s="3">
        <f t="shared" si="4"/>
        <v>0.75</v>
      </c>
      <c r="I43" s="14">
        <f t="shared" si="5"/>
        <v>0.11249999999999999</v>
      </c>
      <c r="J43" s="2"/>
      <c r="K43" s="3"/>
      <c r="L43" s="3"/>
      <c r="M43" s="3"/>
      <c r="N43" s="3"/>
      <c r="O43" s="3"/>
      <c r="P43" s="3"/>
    </row>
    <row r="44" spans="1:16" ht="12.75">
      <c r="A44" s="6" t="s">
        <v>43</v>
      </c>
      <c r="B44" s="11">
        <v>6.44</v>
      </c>
      <c r="C44" s="7">
        <v>0.15</v>
      </c>
      <c r="D44" s="7">
        <v>0.15</v>
      </c>
      <c r="E44" s="7">
        <v>1</v>
      </c>
      <c r="F44" s="3"/>
      <c r="G44" s="17">
        <f t="shared" si="3"/>
        <v>13.180000000000001</v>
      </c>
      <c r="H44" s="3">
        <f t="shared" si="4"/>
        <v>0.966</v>
      </c>
      <c r="I44" s="14">
        <f t="shared" si="5"/>
        <v>0.1449</v>
      </c>
      <c r="J44" s="2"/>
      <c r="K44" s="3"/>
      <c r="L44" s="3"/>
      <c r="M44" s="3"/>
      <c r="N44" s="3"/>
      <c r="O44" s="3"/>
      <c r="P44" s="3"/>
    </row>
    <row r="45" spans="1:16" ht="12.75">
      <c r="A45" s="6"/>
      <c r="B45" s="11"/>
      <c r="C45" s="7"/>
      <c r="D45" s="7"/>
      <c r="E45" s="7"/>
      <c r="F45" s="3"/>
      <c r="G45" s="17">
        <f t="shared" si="3"/>
        <v>0</v>
      </c>
      <c r="H45" s="3">
        <f t="shared" si="4"/>
        <v>0</v>
      </c>
      <c r="I45" s="14">
        <f t="shared" si="5"/>
        <v>0</v>
      </c>
      <c r="J45" s="2"/>
      <c r="K45" s="3"/>
      <c r="L45" s="3"/>
      <c r="M45" s="3"/>
      <c r="N45" s="3"/>
      <c r="O45" s="3"/>
      <c r="P45" s="3"/>
    </row>
    <row r="46" spans="1:16" ht="12.75">
      <c r="A46" s="6"/>
      <c r="B46" s="11"/>
      <c r="C46" s="7"/>
      <c r="D46" s="7"/>
      <c r="E46" s="7"/>
      <c r="F46" s="3"/>
      <c r="G46" s="17">
        <f t="shared" si="3"/>
        <v>0</v>
      </c>
      <c r="H46" s="3">
        <f t="shared" si="4"/>
        <v>0</v>
      </c>
      <c r="I46" s="14">
        <f t="shared" si="5"/>
        <v>0</v>
      </c>
      <c r="J46" s="2"/>
      <c r="K46" s="3"/>
      <c r="L46" s="3"/>
      <c r="M46" s="3"/>
      <c r="N46" s="3"/>
      <c r="O46" s="3"/>
      <c r="P46" s="3"/>
    </row>
    <row r="47" spans="1:16" ht="12.75">
      <c r="A47" s="6"/>
      <c r="B47" s="11"/>
      <c r="C47" s="7"/>
      <c r="D47" s="7"/>
      <c r="E47" s="7"/>
      <c r="F47" s="3"/>
      <c r="G47" s="17">
        <f t="shared" si="3"/>
        <v>0</v>
      </c>
      <c r="H47" s="3">
        <f t="shared" si="4"/>
        <v>0</v>
      </c>
      <c r="I47" s="14">
        <f t="shared" si="5"/>
        <v>0</v>
      </c>
      <c r="J47" s="2"/>
      <c r="K47" s="3"/>
      <c r="L47" s="3"/>
      <c r="M47" s="3"/>
      <c r="N47" s="3"/>
      <c r="O47" s="3"/>
      <c r="P47" s="3"/>
    </row>
    <row r="48" spans="1:16" ht="12.75">
      <c r="A48" s="6" t="s">
        <v>33</v>
      </c>
      <c r="B48" s="11">
        <v>8.35</v>
      </c>
      <c r="C48" s="7">
        <v>0.15</v>
      </c>
      <c r="D48" s="7">
        <v>0.15</v>
      </c>
      <c r="E48" s="7">
        <v>1</v>
      </c>
      <c r="F48" s="3"/>
      <c r="G48" s="17">
        <f t="shared" si="3"/>
        <v>17</v>
      </c>
      <c r="H48" s="3">
        <f t="shared" si="4"/>
        <v>1.2525</v>
      </c>
      <c r="I48" s="14">
        <f t="shared" si="5"/>
        <v>0.187875</v>
      </c>
      <c r="J48" s="2"/>
      <c r="K48" s="3"/>
      <c r="L48" s="3"/>
      <c r="M48" s="3"/>
      <c r="N48" s="3"/>
      <c r="O48" s="3"/>
      <c r="P48" s="3"/>
    </row>
    <row r="49" spans="1:16" ht="12.75">
      <c r="A49" s="6" t="s">
        <v>42</v>
      </c>
      <c r="B49" s="11">
        <v>7.35</v>
      </c>
      <c r="C49" s="7">
        <v>0.15</v>
      </c>
      <c r="D49" s="7">
        <v>0.15</v>
      </c>
      <c r="E49" s="7">
        <v>1</v>
      </c>
      <c r="F49" s="3"/>
      <c r="G49" s="17">
        <f t="shared" si="3"/>
        <v>15</v>
      </c>
      <c r="H49" s="3">
        <f t="shared" si="4"/>
        <v>1.1024999999999998</v>
      </c>
      <c r="I49" s="14">
        <f t="shared" si="5"/>
        <v>0.16537499999999997</v>
      </c>
      <c r="J49" s="2"/>
      <c r="K49" s="3"/>
      <c r="L49" s="3"/>
      <c r="M49" s="3"/>
      <c r="N49" s="3"/>
      <c r="O49" s="3"/>
      <c r="P49" s="3"/>
    </row>
    <row r="50" spans="1:16" ht="12.75">
      <c r="A50" s="6" t="s">
        <v>45</v>
      </c>
      <c r="B50" s="11">
        <v>8.35</v>
      </c>
      <c r="C50" s="7">
        <v>0.15</v>
      </c>
      <c r="D50" s="7">
        <v>0.15</v>
      </c>
      <c r="E50" s="7">
        <v>1</v>
      </c>
      <c r="F50" s="3"/>
      <c r="G50" s="17">
        <f t="shared" si="3"/>
        <v>17</v>
      </c>
      <c r="H50" s="3">
        <f t="shared" si="4"/>
        <v>1.2525</v>
      </c>
      <c r="I50" s="14">
        <f t="shared" si="5"/>
        <v>0.187875</v>
      </c>
      <c r="J50" s="2"/>
      <c r="K50" s="3"/>
      <c r="L50" s="3"/>
      <c r="M50" s="3"/>
      <c r="N50" s="3"/>
      <c r="O50" s="3"/>
      <c r="P50" s="3"/>
    </row>
    <row r="51" spans="1:16" ht="12.75">
      <c r="A51" s="6" t="s">
        <v>46</v>
      </c>
      <c r="B51" s="11">
        <v>7.05</v>
      </c>
      <c r="C51" s="7">
        <v>0.15</v>
      </c>
      <c r="D51" s="7">
        <v>0.15</v>
      </c>
      <c r="E51" s="7">
        <v>1</v>
      </c>
      <c r="F51" s="3"/>
      <c r="G51" s="17">
        <f t="shared" si="3"/>
        <v>14.4</v>
      </c>
      <c r="H51" s="3">
        <f t="shared" si="4"/>
        <v>1.0574999999999999</v>
      </c>
      <c r="I51" s="14">
        <f t="shared" si="5"/>
        <v>0.158625</v>
      </c>
      <c r="J51" s="2"/>
      <c r="K51" s="3"/>
      <c r="L51" s="3"/>
      <c r="M51" s="3"/>
      <c r="N51" s="3"/>
      <c r="O51" s="3"/>
      <c r="P51" s="3"/>
    </row>
    <row r="52" spans="1:16" ht="12.75">
      <c r="A52" s="6"/>
      <c r="B52" s="11"/>
      <c r="C52" s="7"/>
      <c r="D52" s="7"/>
      <c r="E52" s="7"/>
      <c r="F52" s="3"/>
      <c r="G52" s="17">
        <f t="shared" si="3"/>
        <v>0</v>
      </c>
      <c r="H52" s="3">
        <f t="shared" si="4"/>
        <v>0</v>
      </c>
      <c r="I52" s="14">
        <f t="shared" si="5"/>
        <v>0</v>
      </c>
      <c r="J52" s="2"/>
      <c r="K52" s="3"/>
      <c r="L52" s="3"/>
      <c r="M52" s="3"/>
      <c r="N52" s="3"/>
      <c r="O52" s="3"/>
      <c r="P52" s="3"/>
    </row>
    <row r="53" spans="1:16" ht="12.75">
      <c r="A53" s="6"/>
      <c r="B53" s="11"/>
      <c r="C53" s="7"/>
      <c r="D53" s="7"/>
      <c r="E53" s="7"/>
      <c r="F53" s="3"/>
      <c r="G53" s="17"/>
      <c r="H53" s="3"/>
      <c r="I53" s="14"/>
      <c r="J53" s="2"/>
      <c r="K53" s="3"/>
      <c r="L53" s="3"/>
      <c r="M53" s="3"/>
      <c r="N53" s="3"/>
      <c r="O53" s="3"/>
      <c r="P53" s="3"/>
    </row>
    <row r="54" spans="1:16" s="27" customFormat="1" ht="12.75">
      <c r="A54" s="1" t="s">
        <v>7</v>
      </c>
      <c r="B54" s="10"/>
      <c r="C54" s="1" t="s">
        <v>6</v>
      </c>
      <c r="D54" s="10"/>
      <c r="E54" s="4" t="s">
        <v>8</v>
      </c>
      <c r="F54" s="3"/>
      <c r="G54" s="5"/>
      <c r="H54" s="3"/>
      <c r="I54" s="26"/>
      <c r="J54" s="26"/>
      <c r="K54" s="26"/>
      <c r="L54" s="26"/>
      <c r="M54" s="26"/>
      <c r="N54" s="3"/>
      <c r="O54" s="3"/>
      <c r="P54" s="26"/>
    </row>
    <row r="55" spans="1:16" s="27" customFormat="1" ht="12.75">
      <c r="A55" s="29">
        <f>IF(B35=0,0,SUM(G41:G52))</f>
        <v>0</v>
      </c>
      <c r="B55" s="36" t="s">
        <v>9</v>
      </c>
      <c r="C55" s="29">
        <f>IF(D35=0,0,SUM(H41:H52))</f>
        <v>0</v>
      </c>
      <c r="D55" s="37" t="s">
        <v>25</v>
      </c>
      <c r="E55" s="41">
        <f>SUM(I41:I52)</f>
        <v>1.41345</v>
      </c>
      <c r="F55" s="37" t="s">
        <v>26</v>
      </c>
      <c r="G55" s="5"/>
      <c r="H55" s="3"/>
      <c r="I55" s="26"/>
      <c r="J55" s="26"/>
      <c r="K55" s="26"/>
      <c r="L55" s="26"/>
      <c r="M55" s="26"/>
      <c r="N55" s="3"/>
      <c r="O55" s="3"/>
      <c r="P55" s="26"/>
    </row>
    <row r="56" spans="3:6" ht="18" customHeight="1">
      <c r="C56" s="38" t="s">
        <v>28</v>
      </c>
      <c r="E56" s="42">
        <f>E55*2</f>
        <v>2.8269</v>
      </c>
      <c r="F56" s="39" t="s">
        <v>26</v>
      </c>
    </row>
  </sheetData>
  <sheetProtection/>
  <printOptions/>
  <pageMargins left="0.85" right="0.52" top="0.46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.Ing.Tomás Alberto DOS SANTOS</dc:creator>
  <cp:keywords/>
  <dc:description/>
  <cp:lastModifiedBy>Usuario</cp:lastModifiedBy>
  <cp:lastPrinted>2013-01-07T13:01:40Z</cp:lastPrinted>
  <dcterms:created xsi:type="dcterms:W3CDTF">2001-09-29T20:56:50Z</dcterms:created>
  <dcterms:modified xsi:type="dcterms:W3CDTF">2023-03-15T18:47:09Z</dcterms:modified>
  <cp:category/>
  <cp:version/>
  <cp:contentType/>
  <cp:contentStatus/>
</cp:coreProperties>
</file>