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docencia\curso de posgrado LMDI Unam 2021\clases\7\"/>
    </mc:Choice>
  </mc:AlternateContent>
  <bookViews>
    <workbookView xWindow="0" yWindow="0" windowWidth="19425" windowHeight="7620"/>
  </bookViews>
  <sheets>
    <sheet name="revisión" sheetId="13" r:id="rId1"/>
    <sheet name="ejemploA" sheetId="9" r:id="rId2"/>
    <sheet name="ejemploB" sheetId="10" r:id="rId3"/>
    <sheet name="ejercicio1" sheetId="8" r:id="rId4"/>
    <sheet name="ejercicio2" sheetId="12" r:id="rId5"/>
    <sheet name="ejercicio3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0" l="1"/>
  <c r="B69" i="10"/>
  <c r="B70" i="10"/>
  <c r="B71" i="10"/>
  <c r="B72" i="10"/>
  <c r="B67" i="10"/>
  <c r="B65" i="10"/>
  <c r="B40" i="10"/>
  <c r="B64" i="10"/>
  <c r="B63" i="10"/>
  <c r="B62" i="10"/>
  <c r="B61" i="10"/>
  <c r="B60" i="10"/>
  <c r="B59" i="10"/>
  <c r="B55" i="10"/>
  <c r="B54" i="10"/>
  <c r="B53" i="10"/>
  <c r="B52" i="10"/>
  <c r="B51" i="10"/>
  <c r="B50" i="10"/>
  <c r="B48" i="10"/>
  <c r="B47" i="10"/>
  <c r="B46" i="10"/>
  <c r="B45" i="10"/>
  <c r="B44" i="10"/>
  <c r="B43" i="10"/>
  <c r="B41" i="10"/>
  <c r="B60" i="9"/>
  <c r="B61" i="9"/>
  <c r="B62" i="9"/>
  <c r="B63" i="9"/>
  <c r="B64" i="9"/>
  <c r="B59" i="9"/>
  <c r="B51" i="9"/>
  <c r="B52" i="9"/>
  <c r="B53" i="9"/>
  <c r="B54" i="9"/>
  <c r="B55" i="9"/>
  <c r="B50" i="9"/>
  <c r="B44" i="9"/>
  <c r="B45" i="9"/>
  <c r="B46" i="9"/>
  <c r="B47" i="9"/>
  <c r="B48" i="9"/>
  <c r="B43" i="9"/>
  <c r="B41" i="9"/>
  <c r="B40" i="9"/>
  <c r="B64" i="13"/>
  <c r="B63" i="13"/>
  <c r="B62" i="13"/>
  <c r="B61" i="13"/>
  <c r="B60" i="13"/>
  <c r="B59" i="13"/>
  <c r="B52" i="13"/>
  <c r="E37" i="13"/>
  <c r="D37" i="13"/>
  <c r="C37" i="13"/>
  <c r="B37" i="13"/>
  <c r="B55" i="13" s="1"/>
  <c r="E36" i="13"/>
  <c r="D36" i="13"/>
  <c r="C36" i="13"/>
  <c r="B36" i="13"/>
  <c r="B54" i="13" s="1"/>
  <c r="E35" i="13"/>
  <c r="B53" i="13" s="1"/>
  <c r="D35" i="13"/>
  <c r="C35" i="13"/>
  <c r="B35" i="13"/>
  <c r="E34" i="13"/>
  <c r="D34" i="13"/>
  <c r="C34" i="13"/>
  <c r="B34" i="13"/>
  <c r="E33" i="13"/>
  <c r="D33" i="13"/>
  <c r="C33" i="13"/>
  <c r="B33" i="13"/>
  <c r="B51" i="13" s="1"/>
  <c r="E32" i="13"/>
  <c r="D32" i="13"/>
  <c r="C32" i="13"/>
  <c r="B32" i="13"/>
  <c r="B50" i="13" s="1"/>
  <c r="E22" i="13"/>
  <c r="D22" i="13"/>
  <c r="C22" i="13"/>
  <c r="B22" i="13"/>
  <c r="B40" i="13" s="1"/>
  <c r="E18" i="13"/>
  <c r="E30" i="13" s="1"/>
  <c r="B48" i="13" s="1"/>
  <c r="D18" i="13"/>
  <c r="D29" i="13" s="1"/>
  <c r="C18" i="13"/>
  <c r="C30" i="13" s="1"/>
  <c r="B18" i="13"/>
  <c r="B30" i="13" s="1"/>
  <c r="E10" i="13"/>
  <c r="B109" i="13" s="1"/>
  <c r="D10" i="13"/>
  <c r="C10" i="13"/>
  <c r="B10" i="13"/>
  <c r="B65" i="13" s="1"/>
  <c r="B70" i="13" l="1"/>
  <c r="B72" i="13"/>
  <c r="B68" i="13"/>
  <c r="B71" i="13"/>
  <c r="B69" i="13"/>
  <c r="B67" i="13"/>
  <c r="D23" i="13"/>
  <c r="D26" i="13"/>
  <c r="D28" i="13"/>
  <c r="D30" i="13"/>
  <c r="E23" i="13"/>
  <c r="E25" i="13"/>
  <c r="E26" i="13"/>
  <c r="E27" i="13"/>
  <c r="E28" i="13"/>
  <c r="E29" i="13"/>
  <c r="D25" i="13"/>
  <c r="D27" i="13"/>
  <c r="B23" i="13"/>
  <c r="B25" i="13"/>
  <c r="B26" i="13"/>
  <c r="B27" i="13"/>
  <c r="B28" i="13"/>
  <c r="B29" i="13"/>
  <c r="C23" i="13"/>
  <c r="C25" i="13"/>
  <c r="C26" i="13"/>
  <c r="C27" i="13"/>
  <c r="C28" i="13"/>
  <c r="C29" i="13"/>
  <c r="E37" i="12"/>
  <c r="D37" i="12"/>
  <c r="C37" i="12"/>
  <c r="B37" i="12"/>
  <c r="E36" i="12"/>
  <c r="D36" i="12"/>
  <c r="C36" i="12"/>
  <c r="B36" i="12"/>
  <c r="E35" i="12"/>
  <c r="D35" i="12"/>
  <c r="C35" i="12"/>
  <c r="B35" i="12"/>
  <c r="E34" i="12"/>
  <c r="D34" i="12"/>
  <c r="C34" i="12"/>
  <c r="B34" i="12"/>
  <c r="E33" i="12"/>
  <c r="D33" i="12"/>
  <c r="C33" i="12"/>
  <c r="B33" i="12"/>
  <c r="E32" i="12"/>
  <c r="D32" i="12"/>
  <c r="C32" i="12"/>
  <c r="B32" i="12"/>
  <c r="E22" i="12"/>
  <c r="D22" i="12"/>
  <c r="C22" i="12"/>
  <c r="B22" i="12"/>
  <c r="E18" i="12"/>
  <c r="E30" i="12" s="1"/>
  <c r="D18" i="12"/>
  <c r="D30" i="12" s="1"/>
  <c r="C18" i="12"/>
  <c r="C30" i="12" s="1"/>
  <c r="B18" i="12"/>
  <c r="B30" i="12" s="1"/>
  <c r="E10" i="12"/>
  <c r="D10" i="12"/>
  <c r="C10" i="12"/>
  <c r="B10" i="12"/>
  <c r="B43" i="13" l="1"/>
  <c r="B46" i="13"/>
  <c r="B41" i="13"/>
  <c r="B85" i="13" s="1"/>
  <c r="B77" i="13"/>
  <c r="B101" i="13"/>
  <c r="B45" i="13"/>
  <c r="B100" i="13"/>
  <c r="B84" i="13"/>
  <c r="B92" i="13"/>
  <c r="B76" i="13"/>
  <c r="B97" i="13"/>
  <c r="B81" i="13"/>
  <c r="B105" i="13"/>
  <c r="B89" i="13"/>
  <c r="B47" i="13"/>
  <c r="B104" i="13"/>
  <c r="B88" i="13"/>
  <c r="B96" i="13"/>
  <c r="B80" i="13"/>
  <c r="B44" i="13"/>
  <c r="B102" i="13"/>
  <c r="B86" i="13"/>
  <c r="B94" i="13"/>
  <c r="B78" i="13"/>
  <c r="B95" i="13"/>
  <c r="B79" i="13"/>
  <c r="B103" i="13"/>
  <c r="B87" i="13"/>
  <c r="C23" i="12"/>
  <c r="C25" i="12"/>
  <c r="C26" i="12"/>
  <c r="C27" i="12"/>
  <c r="C28" i="12"/>
  <c r="C29" i="12"/>
  <c r="D23" i="12"/>
  <c r="D25" i="12"/>
  <c r="D26" i="12"/>
  <c r="D27" i="12"/>
  <c r="D28" i="12"/>
  <c r="D29" i="12"/>
  <c r="E23" i="12"/>
  <c r="E25" i="12"/>
  <c r="E26" i="12"/>
  <c r="E27" i="12"/>
  <c r="E28" i="12"/>
  <c r="E29" i="12"/>
  <c r="B23" i="12"/>
  <c r="B25" i="12"/>
  <c r="B26" i="12"/>
  <c r="B27" i="12"/>
  <c r="B28" i="12"/>
  <c r="B29" i="12"/>
  <c r="B93" i="13" l="1"/>
  <c r="B98" i="13" s="1"/>
  <c r="B82" i="13"/>
  <c r="B90" i="13"/>
  <c r="B106" i="13"/>
  <c r="E37" i="10"/>
  <c r="D37" i="10"/>
  <c r="C37" i="10"/>
  <c r="B37" i="10"/>
  <c r="E36" i="10"/>
  <c r="D36" i="10"/>
  <c r="C36" i="10"/>
  <c r="B36" i="10"/>
  <c r="E35" i="10"/>
  <c r="D35" i="10"/>
  <c r="C35" i="10"/>
  <c r="B35" i="10"/>
  <c r="E34" i="10"/>
  <c r="D34" i="10"/>
  <c r="C34" i="10"/>
  <c r="B34" i="10"/>
  <c r="E33" i="10"/>
  <c r="D33" i="10"/>
  <c r="C33" i="10"/>
  <c r="B33" i="10"/>
  <c r="E32" i="10"/>
  <c r="D32" i="10"/>
  <c r="C32" i="10"/>
  <c r="B32" i="10"/>
  <c r="E22" i="10"/>
  <c r="D22" i="10"/>
  <c r="C22" i="10"/>
  <c r="B22" i="10"/>
  <c r="E18" i="10"/>
  <c r="E30" i="10" s="1"/>
  <c r="D18" i="10"/>
  <c r="D29" i="10" s="1"/>
  <c r="C18" i="10"/>
  <c r="C30" i="10" s="1"/>
  <c r="B18" i="10"/>
  <c r="B30" i="10" s="1"/>
  <c r="E10" i="10"/>
  <c r="D10" i="10"/>
  <c r="C10" i="10"/>
  <c r="B10" i="10"/>
  <c r="E37" i="9"/>
  <c r="D37" i="9"/>
  <c r="C37" i="9"/>
  <c r="B37" i="9"/>
  <c r="E36" i="9"/>
  <c r="D36" i="9"/>
  <c r="C36" i="9"/>
  <c r="B36" i="9"/>
  <c r="E35" i="9"/>
  <c r="D35" i="9"/>
  <c r="C35" i="9"/>
  <c r="B35" i="9"/>
  <c r="E34" i="9"/>
  <c r="D34" i="9"/>
  <c r="C34" i="9"/>
  <c r="B34" i="9"/>
  <c r="E33" i="9"/>
  <c r="D33" i="9"/>
  <c r="C33" i="9"/>
  <c r="B33" i="9"/>
  <c r="E32" i="9"/>
  <c r="D32" i="9"/>
  <c r="C32" i="9"/>
  <c r="B32" i="9"/>
  <c r="E22" i="9"/>
  <c r="D22" i="9"/>
  <c r="C22" i="9"/>
  <c r="B22" i="9"/>
  <c r="E18" i="9"/>
  <c r="E30" i="9" s="1"/>
  <c r="D18" i="9"/>
  <c r="D29" i="9" s="1"/>
  <c r="C18" i="9"/>
  <c r="C29" i="9" s="1"/>
  <c r="B18" i="9"/>
  <c r="B30" i="9" s="1"/>
  <c r="E10" i="9"/>
  <c r="D10" i="9"/>
  <c r="C10" i="9"/>
  <c r="B10" i="9"/>
  <c r="E37" i="8"/>
  <c r="D37" i="8"/>
  <c r="C37" i="8"/>
  <c r="B37" i="8"/>
  <c r="E36" i="8"/>
  <c r="D36" i="8"/>
  <c r="C36" i="8"/>
  <c r="B36" i="8"/>
  <c r="E35" i="8"/>
  <c r="D35" i="8"/>
  <c r="C35" i="8"/>
  <c r="B35" i="8"/>
  <c r="E34" i="8"/>
  <c r="D34" i="8"/>
  <c r="C34" i="8"/>
  <c r="B34" i="8"/>
  <c r="E33" i="8"/>
  <c r="D33" i="8"/>
  <c r="C33" i="8"/>
  <c r="B33" i="8"/>
  <c r="E32" i="8"/>
  <c r="D32" i="8"/>
  <c r="C32" i="8"/>
  <c r="B32" i="8"/>
  <c r="E22" i="8"/>
  <c r="D22" i="8"/>
  <c r="C22" i="8"/>
  <c r="B22" i="8"/>
  <c r="E18" i="8"/>
  <c r="E30" i="8" s="1"/>
  <c r="D18" i="8"/>
  <c r="D28" i="8" s="1"/>
  <c r="C18" i="8"/>
  <c r="C30" i="8" s="1"/>
  <c r="B18" i="8"/>
  <c r="B30" i="8" s="1"/>
  <c r="E10" i="8"/>
  <c r="D10" i="8"/>
  <c r="C10" i="8"/>
  <c r="B10" i="8"/>
  <c r="B108" i="13" l="1"/>
  <c r="C23" i="10"/>
  <c r="C27" i="10"/>
  <c r="C29" i="10"/>
  <c r="D23" i="10"/>
  <c r="D26" i="10"/>
  <c r="D28" i="10"/>
  <c r="D30" i="10"/>
  <c r="E23" i="10"/>
  <c r="E25" i="10"/>
  <c r="E26" i="10"/>
  <c r="E27" i="10"/>
  <c r="E28" i="10"/>
  <c r="E29" i="10"/>
  <c r="C26" i="10"/>
  <c r="C28" i="10"/>
  <c r="D25" i="10"/>
  <c r="D27" i="10"/>
  <c r="B23" i="10"/>
  <c r="B25" i="10"/>
  <c r="B26" i="10"/>
  <c r="B27" i="10"/>
  <c r="B28" i="10"/>
  <c r="B29" i="10"/>
  <c r="C25" i="10"/>
  <c r="C23" i="9"/>
  <c r="C25" i="9"/>
  <c r="C27" i="9"/>
  <c r="C30" i="9"/>
  <c r="D23" i="9"/>
  <c r="D26" i="9"/>
  <c r="D28" i="9"/>
  <c r="D30" i="9"/>
  <c r="E23" i="9"/>
  <c r="E25" i="9"/>
  <c r="E26" i="9"/>
  <c r="E27" i="9"/>
  <c r="E28" i="9"/>
  <c r="E29" i="9"/>
  <c r="C26" i="9"/>
  <c r="C28" i="9"/>
  <c r="D25" i="9"/>
  <c r="D27" i="9"/>
  <c r="B23" i="9"/>
  <c r="B25" i="9"/>
  <c r="B26" i="9"/>
  <c r="B27" i="9"/>
  <c r="B28" i="9"/>
  <c r="B29" i="9"/>
  <c r="D26" i="8"/>
  <c r="D29" i="8"/>
  <c r="E23" i="8"/>
  <c r="E25" i="8"/>
  <c r="E26" i="8"/>
  <c r="E27" i="8"/>
  <c r="E28" i="8"/>
  <c r="E29" i="8"/>
  <c r="D23" i="8"/>
  <c r="D27" i="8"/>
  <c r="D30" i="8"/>
  <c r="B23" i="8"/>
  <c r="B25" i="8"/>
  <c r="B26" i="8"/>
  <c r="B27" i="8"/>
  <c r="B28" i="8"/>
  <c r="B29" i="8"/>
  <c r="D25" i="8"/>
  <c r="C23" i="8"/>
  <c r="C25" i="8"/>
  <c r="C26" i="8"/>
  <c r="C27" i="8"/>
  <c r="C28" i="8"/>
  <c r="C29" i="8"/>
</calcChain>
</file>

<file path=xl/sharedStrings.xml><?xml version="1.0" encoding="utf-8"?>
<sst xmlns="http://schemas.openxmlformats.org/spreadsheetml/2006/main" count="534" uniqueCount="54">
  <si>
    <t>TRANSFORMACIÓN ENERGÍA</t>
  </si>
  <si>
    <t>RESIDENCIAL</t>
  </si>
  <si>
    <t>COMERCIAL Y PÚBLICO</t>
  </si>
  <si>
    <t>TRANSPORTE</t>
  </si>
  <si>
    <t>AGROPECUARIO</t>
  </si>
  <si>
    <t>INDUSTRIA</t>
  </si>
  <si>
    <t>Población</t>
  </si>
  <si>
    <t>VAB a precios del 2004 (en millones de pesos)</t>
  </si>
  <si>
    <t>TOTAL</t>
  </si>
  <si>
    <t>Consumo energético total (ktep)</t>
  </si>
  <si>
    <t>P</t>
  </si>
  <si>
    <t>A</t>
  </si>
  <si>
    <t>S</t>
  </si>
  <si>
    <t>I</t>
  </si>
  <si>
    <t>1) DATOS DE PARTIDA</t>
  </si>
  <si>
    <t>2) VARIABLES BASE</t>
  </si>
  <si>
    <t>2004/2020</t>
  </si>
  <si>
    <t>3)LOGARITMOS</t>
  </si>
  <si>
    <t>4) FACTOR FORMA ADITIVA</t>
  </si>
  <si>
    <t>5) EFECTOS FORMA ADITIVA</t>
  </si>
  <si>
    <t>Numerador</t>
  </si>
  <si>
    <t>Denominador</t>
  </si>
  <si>
    <t>P (en millones)</t>
  </si>
  <si>
    <t>Y/P</t>
  </si>
  <si>
    <t>Yi/Y)</t>
  </si>
  <si>
    <t>Ei/Yi</t>
  </si>
  <si>
    <t>Ln(EP)</t>
  </si>
  <si>
    <t>Ln(EA)</t>
  </si>
  <si>
    <t>Ln (EIi)</t>
  </si>
  <si>
    <t>Ln (ESi)</t>
  </si>
  <si>
    <t>wi</t>
  </si>
  <si>
    <t>diferencia (control)</t>
  </si>
  <si>
    <t>ratio (control)</t>
  </si>
  <si>
    <t>4) FACTOR FORMA MULTIPLICATIVA</t>
  </si>
  <si>
    <t>5) EFECTOS FORMA MULTIPLICATIVA</t>
  </si>
  <si>
    <t>2004/2010</t>
  </si>
  <si>
    <t>2010/2018</t>
  </si>
  <si>
    <t>2018/2020</t>
  </si>
  <si>
    <t>Consigna: a) Realizar un análisis de descomposición aditivo del consumo de energía entre los siguientes períodos: 2004/2010; 2010/2018 y 2018/2020 b) Realizar gráficos para exponer los resultados</t>
  </si>
  <si>
    <t>Consigna: Realizar un análisis de descomposición multiplicativo del consumo de energía entre los siguientes períodos: 2004/2010; 2010/2018 y 2018/2020 b) Realizar gráficos para exponer los resultados</t>
  </si>
  <si>
    <t>Consigna: Responder las siguientes preguntas</t>
  </si>
  <si>
    <t>Busque los datos del valor agregado bruto a precios del año 2004 para los años 2004 y 2020 para Argentina. Luego calcule la tasa de variación porcentual entre ambos años</t>
  </si>
  <si>
    <t>Busque los datos del valor agregado bruto a precios corrientes para los años 2004 y 2020. Luego calcule la tasa de variación porcentual entre ambos años</t>
  </si>
  <si>
    <t>A partir de las tasas de variación calculadas en B y C, ¿en Argentina hubo inflación o deflación? ¿Cómo se dan cuenta? (Justificar respuesta a partir de los cálculos)</t>
  </si>
  <si>
    <t>A) ¿Qué diferencia hay entre el valor agregado bruto a precios del año 2004 y el valor agregado bruto a precios corrientes publicados por el INDEC?</t>
  </si>
  <si>
    <t>D) A partir de las tasas de variación calculadas en B y C, ¿en Argentina hubo inflación o deflación? ¿Cómo se dan cuenta? (Justificar respuesta a partir de los cálculos)</t>
  </si>
  <si>
    <t>VAB (b=2004) 2004</t>
  </si>
  <si>
    <t>VAB (b=2004) 2020</t>
  </si>
  <si>
    <t>Variación %</t>
  </si>
  <si>
    <t>VAB 2004</t>
  </si>
  <si>
    <t>VAB 2020</t>
  </si>
  <si>
    <t>B) Busque los datos del valor agregado bruto total a precios del año 2004 para los años 2004 y 2020 para Argentina. Luego calcule la tasa de variación porcentual entre ambos años</t>
  </si>
  <si>
    <t>C) Busque los datos del valor agregado bruto total a precios corrientes para los años 2004 y 2020. Luego calcule la tasa de variación porcentual entre ambos años</t>
  </si>
  <si>
    <t>EJERCICIO 3 CLASE PRÁCTICA 1) Consigna: Realizar un análisis de descomposición multiplicativo del consumo de energía entre 2004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</si>
</sst>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0" xfId="0" applyFill="1"/>
    <xf numFmtId="3" fontId="0" fillId="0" borderId="0" xfId="0" applyNumberFormat="1" applyFill="1"/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3" fontId="0" fillId="3" borderId="1" xfId="0" applyNumberFormat="1" applyFill="1" applyBorder="1"/>
    <xf numFmtId="0" fontId="0" fillId="4" borderId="1" xfId="0" applyFill="1" applyBorder="1"/>
    <xf numFmtId="0" fontId="1" fillId="0" borderId="1" xfId="0" applyFont="1" applyFill="1" applyBorder="1"/>
    <xf numFmtId="3" fontId="0" fillId="0" borderId="0" xfId="0" applyNumberFormat="1"/>
    <xf numFmtId="3" fontId="1" fillId="0" borderId="0" xfId="0" applyNumberFormat="1" applyFont="1"/>
    <xf numFmtId="3" fontId="1" fillId="5" borderId="0" xfId="0" applyNumberFormat="1" applyFont="1" applyFill="1"/>
    <xf numFmtId="0" fontId="1" fillId="5" borderId="0" xfId="0" applyFont="1" applyFill="1"/>
    <xf numFmtId="164" fontId="0" fillId="0" borderId="0" xfId="0" applyNumberFormat="1"/>
    <xf numFmtId="164" fontId="1" fillId="0" borderId="0" xfId="0" applyNumberFormat="1" applyFont="1"/>
    <xf numFmtId="16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1" fillId="5" borderId="0" xfId="0" applyFont="1" applyFill="1" applyAlignment="1">
      <alignment horizontal="center"/>
    </xf>
    <xf numFmtId="164" fontId="0" fillId="7" borderId="0" xfId="0" applyNumberFormat="1" applyFill="1"/>
    <xf numFmtId="164" fontId="1" fillId="7" borderId="0" xfId="0" applyNumberFormat="1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38</xdr:row>
      <xdr:rowOff>38100</xdr:rowOff>
    </xdr:from>
    <xdr:to>
      <xdr:col>12</xdr:col>
      <xdr:colOff>696111</xdr:colOff>
      <xdr:row>56</xdr:row>
      <xdr:rowOff>473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1175" y="7277100"/>
          <a:ext cx="5363361" cy="3391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82550</xdr:colOff>
      <xdr:row>38</xdr:row>
      <xdr:rowOff>6350</xdr:rowOff>
    </xdr:from>
    <xdr:to>
      <xdr:col>13</xdr:col>
      <xdr:colOff>454821</xdr:colOff>
      <xdr:row>52</xdr:row>
      <xdr:rowOff>16249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7080250"/>
          <a:ext cx="5706271" cy="2587999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19</xdr:row>
      <xdr:rowOff>177800</xdr:rowOff>
    </xdr:from>
    <xdr:to>
      <xdr:col>13</xdr:col>
      <xdr:colOff>29273</xdr:colOff>
      <xdr:row>25</xdr:row>
      <xdr:rowOff>162083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9700" y="3727450"/>
          <a:ext cx="5001323" cy="1114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37</xdr:row>
      <xdr:rowOff>88900</xdr:rowOff>
    </xdr:from>
    <xdr:to>
      <xdr:col>13</xdr:col>
      <xdr:colOff>257961</xdr:colOff>
      <xdr:row>55</xdr:row>
      <xdr:rowOff>51273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9650" y="6978650"/>
          <a:ext cx="5630061" cy="3277073"/>
        </a:xfrm>
        <a:prstGeom prst="rect">
          <a:avLst/>
        </a:prstGeom>
      </xdr:spPr>
    </xdr:pic>
    <xdr:clientData/>
  </xdr:twoCellAnchor>
  <xdr:twoCellAnchor editAs="oneCell">
    <xdr:from>
      <xdr:col>6</xdr:col>
      <xdr:colOff>203200</xdr:colOff>
      <xdr:row>20</xdr:row>
      <xdr:rowOff>50800</xdr:rowOff>
    </xdr:from>
    <xdr:to>
      <xdr:col>12</xdr:col>
      <xdr:colOff>632523</xdr:colOff>
      <xdr:row>26</xdr:row>
      <xdr:rowOff>41433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0950" y="3790950"/>
          <a:ext cx="5001323" cy="1114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workbookViewId="0">
      <selection activeCell="F1" sqref="F1"/>
    </sheetView>
  </sheetViews>
  <sheetFormatPr baseColWidth="10" defaultColWidth="10.85546875" defaultRowHeight="15" x14ac:dyDescent="0.25"/>
  <cols>
    <col min="1" max="1" width="32.28515625" customWidth="1"/>
    <col min="2" max="2" width="11.85546875" bestFit="1" customWidth="1"/>
    <col min="3" max="3" width="12" bestFit="1" customWidth="1"/>
  </cols>
  <sheetData>
    <row r="1" spans="1:12" x14ac:dyDescent="0.25">
      <c r="A1" t="s">
        <v>14</v>
      </c>
    </row>
    <row r="2" spans="1:12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25">
      <c r="A3" s="5" t="s">
        <v>9</v>
      </c>
      <c r="B3" s="5"/>
      <c r="C3" s="5"/>
      <c r="D3" s="5"/>
      <c r="E3" s="5"/>
      <c r="G3" s="20" t="s">
        <v>53</v>
      </c>
      <c r="H3" s="20"/>
      <c r="I3" s="20"/>
      <c r="J3" s="20"/>
      <c r="K3" s="20"/>
      <c r="L3" s="20"/>
    </row>
    <row r="4" spans="1:12" x14ac:dyDescent="0.2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2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2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2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2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x14ac:dyDescent="0.25">
      <c r="A11" s="5" t="s">
        <v>7</v>
      </c>
      <c r="B11" s="10"/>
      <c r="C11" s="10"/>
      <c r="D11" s="10"/>
      <c r="E11" s="10"/>
    </row>
    <row r="12" spans="1:12" x14ac:dyDescent="0.2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2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2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x14ac:dyDescent="0.25">
      <c r="B20" s="3"/>
      <c r="C20" s="3"/>
      <c r="D20" s="3"/>
      <c r="E20" s="3"/>
    </row>
    <row r="21" spans="1: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x14ac:dyDescent="0.25">
      <c r="A22" s="4" t="s">
        <v>22</v>
      </c>
      <c r="B22">
        <f>B19/1000000</f>
        <v>38.491971999999997</v>
      </c>
      <c r="C22">
        <f t="shared" ref="C22:E22" si="2">C19/1000000</f>
        <v>40.788452999999997</v>
      </c>
      <c r="D22">
        <f t="shared" si="2"/>
        <v>44.494501999999997</v>
      </c>
      <c r="E22">
        <f t="shared" si="2"/>
        <v>45.376762999999997</v>
      </c>
    </row>
    <row r="23" spans="1:5" x14ac:dyDescent="0.25">
      <c r="A23" s="4" t="s">
        <v>23</v>
      </c>
      <c r="B23">
        <f>B18/B22</f>
        <v>10714.635752706889</v>
      </c>
      <c r="C23">
        <f t="shared" ref="C23:E23" si="3">C18/C22</f>
        <v>13802.865645642481</v>
      </c>
      <c r="D23">
        <f t="shared" si="3"/>
        <v>13224.36895019624</v>
      </c>
      <c r="E23">
        <f t="shared" si="3"/>
        <v>11813.496342004948</v>
      </c>
    </row>
    <row r="24" spans="1:5" x14ac:dyDescent="0.25">
      <c r="A24" s="4" t="s">
        <v>24</v>
      </c>
    </row>
    <row r="25" spans="1:5" x14ac:dyDescent="0.25">
      <c r="A25" s="1" t="s">
        <v>0</v>
      </c>
      <c r="B25">
        <f>B12/$B$18</f>
        <v>3.0387432046220689E-2</v>
      </c>
      <c r="C25">
        <f>C12/$C$18</f>
        <v>2.5947962264714786E-2</v>
      </c>
      <c r="D25">
        <f>D12/$D$18</f>
        <v>2.7957329901480726E-2</v>
      </c>
      <c r="E25">
        <f>E12/$E$18</f>
        <v>2.9171105915274102E-2</v>
      </c>
    </row>
    <row r="26" spans="1:5" x14ac:dyDescent="0.25">
      <c r="A26" s="1" t="s">
        <v>1</v>
      </c>
      <c r="B26">
        <f t="shared" ref="B26:B30" si="4">B13/$B$18</f>
        <v>7.3779000182570692E-3</v>
      </c>
      <c r="C26">
        <f t="shared" ref="C26:C30" si="5">C13/$C$18</f>
        <v>6.9765497148630024E-3</v>
      </c>
      <c r="D26">
        <f t="shared" ref="D26:D30" si="6">D13/$D$18</f>
        <v>7.3847496236608681E-3</v>
      </c>
      <c r="E26">
        <f t="shared" ref="E26:E30" si="7">E13/$E$18</f>
        <v>6.7904904964368592E-3</v>
      </c>
    </row>
    <row r="27" spans="1:5" x14ac:dyDescent="0.25">
      <c r="A27" s="1" t="s">
        <v>2</v>
      </c>
      <c r="B27">
        <f t="shared" si="4"/>
        <v>0.50876265203866933</v>
      </c>
      <c r="C27">
        <f t="shared" si="5"/>
        <v>0.53381021364465753</v>
      </c>
      <c r="D27">
        <f t="shared" si="6"/>
        <v>0.57470420813157497</v>
      </c>
      <c r="E27">
        <f t="shared" si="7"/>
        <v>0.58616024558197743</v>
      </c>
    </row>
    <row r="28" spans="1:5" x14ac:dyDescent="0.25">
      <c r="A28" s="1" t="s">
        <v>3</v>
      </c>
      <c r="B28">
        <f t="shared" si="4"/>
        <v>4.6539001916810187E-2</v>
      </c>
      <c r="C28">
        <f t="shared" si="5"/>
        <v>4.6181822677178998E-2</v>
      </c>
      <c r="D28">
        <f t="shared" si="6"/>
        <v>4.7676007250467091E-2</v>
      </c>
      <c r="E28">
        <f t="shared" si="7"/>
        <v>3.1668489078441935E-2</v>
      </c>
    </row>
    <row r="29" spans="1:5" x14ac:dyDescent="0.25">
      <c r="A29" s="1" t="s">
        <v>4</v>
      </c>
      <c r="B29">
        <f t="shared" si="4"/>
        <v>9.8363220712836472E-2</v>
      </c>
      <c r="C29">
        <f t="shared" si="5"/>
        <v>9.3202244641497567E-2</v>
      </c>
      <c r="D29">
        <f t="shared" si="6"/>
        <v>7.8864991631520484E-2</v>
      </c>
      <c r="E29">
        <f t="shared" si="7"/>
        <v>6.8376848954677119E-2</v>
      </c>
    </row>
    <row r="30" spans="1:5" x14ac:dyDescent="0.25">
      <c r="A30" s="1" t="s">
        <v>5</v>
      </c>
      <c r="B30">
        <f t="shared" si="4"/>
        <v>0.30856979326720613</v>
      </c>
      <c r="C30">
        <f t="shared" si="5"/>
        <v>0.29388120705708809</v>
      </c>
      <c r="D30">
        <f t="shared" si="6"/>
        <v>0.26341271346129586</v>
      </c>
      <c r="E30">
        <f t="shared" si="7"/>
        <v>0.27783281997319254</v>
      </c>
    </row>
    <row r="31" spans="1:5" x14ac:dyDescent="0.25">
      <c r="A31" s="4" t="s">
        <v>25</v>
      </c>
    </row>
    <row r="32" spans="1:5" x14ac:dyDescent="0.25">
      <c r="A32" s="1" t="s">
        <v>0</v>
      </c>
      <c r="B32">
        <f>B4/B12</f>
        <v>0.51863792969550593</v>
      </c>
      <c r="C32">
        <f t="shared" ref="C32:E32" si="8">C4/C12</f>
        <v>0.51039898938325989</v>
      </c>
      <c r="D32">
        <f t="shared" si="8"/>
        <v>0.46803370040083009</v>
      </c>
      <c r="E32">
        <f t="shared" si="8"/>
        <v>0.43277915241991494</v>
      </c>
    </row>
    <row r="33" spans="1:5" x14ac:dyDescent="0.25">
      <c r="A33" s="1" t="s">
        <v>1</v>
      </c>
      <c r="B33">
        <f t="shared" ref="B33:E37" si="9">B5/B13</f>
        <v>3.1418056721120435</v>
      </c>
      <c r="C33">
        <f t="shared" si="9"/>
        <v>3.3395801454746437</v>
      </c>
      <c r="D33">
        <f t="shared" si="9"/>
        <v>3.247566788824829</v>
      </c>
      <c r="E33">
        <f t="shared" si="9"/>
        <v>3.7375828374151423</v>
      </c>
    </row>
    <row r="34" spans="1:5" x14ac:dyDescent="0.25">
      <c r="A34" s="1" t="s">
        <v>2</v>
      </c>
      <c r="B34">
        <f t="shared" si="9"/>
        <v>1.6825944689818559E-2</v>
      </c>
      <c r="C34">
        <f t="shared" si="9"/>
        <v>1.4096526942031255E-2</v>
      </c>
      <c r="D34">
        <f t="shared" si="9"/>
        <v>1.3708542074957928E-2</v>
      </c>
      <c r="E34">
        <f t="shared" si="9"/>
        <v>1.3164458899275684E-2</v>
      </c>
    </row>
    <row r="35" spans="1:5" x14ac:dyDescent="0.25">
      <c r="A35" s="1" t="s">
        <v>3</v>
      </c>
      <c r="B35">
        <f t="shared" si="9"/>
        <v>0.61308472903486466</v>
      </c>
      <c r="C35">
        <f t="shared" si="9"/>
        <v>0.57444376750370452</v>
      </c>
      <c r="D35">
        <f t="shared" si="9"/>
        <v>0.61805764615368675</v>
      </c>
      <c r="E35">
        <f t="shared" si="9"/>
        <v>0.77660719961306779</v>
      </c>
    </row>
    <row r="36" spans="1:5" x14ac:dyDescent="0.25">
      <c r="A36" s="1" t="s">
        <v>4</v>
      </c>
      <c r="B36">
        <f t="shared" si="9"/>
        <v>8.4619463971196879E-2</v>
      </c>
      <c r="C36">
        <f>C8/C16</f>
        <v>7.5400589190179584E-2</v>
      </c>
      <c r="D36">
        <f t="shared" si="9"/>
        <v>7.7691850183814748E-2</v>
      </c>
      <c r="E36">
        <f t="shared" si="9"/>
        <v>9.1507230899614489E-2</v>
      </c>
    </row>
    <row r="37" spans="1:5" x14ac:dyDescent="0.25">
      <c r="A37" s="1" t="s">
        <v>5</v>
      </c>
      <c r="B37">
        <f t="shared" si="9"/>
        <v>9.229345573168693E-2</v>
      </c>
      <c r="C37">
        <f t="shared" si="9"/>
        <v>7.351018284518529E-2</v>
      </c>
      <c r="D37">
        <f t="shared" si="9"/>
        <v>8.4778443414947169E-2</v>
      </c>
      <c r="E37">
        <f t="shared" si="9"/>
        <v>8.8935146287656669E-2</v>
      </c>
    </row>
    <row r="39" spans="1:5" x14ac:dyDescent="0.25">
      <c r="A39" t="s">
        <v>17</v>
      </c>
      <c r="B39" s="6" t="s">
        <v>16</v>
      </c>
    </row>
    <row r="40" spans="1:5" x14ac:dyDescent="0.25">
      <c r="A40" s="4" t="s">
        <v>26</v>
      </c>
      <c r="B40">
        <f>LN(E22/B22)</f>
        <v>0.16455044575469871</v>
      </c>
    </row>
    <row r="41" spans="1:5" x14ac:dyDescent="0.25">
      <c r="A41" s="4" t="s">
        <v>27</v>
      </c>
      <c r="B41">
        <f>LN(E23/B23)</f>
        <v>9.7632001476040828E-2</v>
      </c>
    </row>
    <row r="42" spans="1:5" x14ac:dyDescent="0.25">
      <c r="A42" s="4" t="s">
        <v>29</v>
      </c>
    </row>
    <row r="43" spans="1:5" x14ac:dyDescent="0.25">
      <c r="A43" s="1" t="s">
        <v>0</v>
      </c>
      <c r="B43">
        <f>LN(E25/B25)</f>
        <v>-4.085040747536197E-2</v>
      </c>
    </row>
    <row r="44" spans="1:5" x14ac:dyDescent="0.25">
      <c r="A44" s="1" t="s">
        <v>1</v>
      </c>
      <c r="B44">
        <f t="shared" ref="B44:B47" si="10">LN(E26/B26)</f>
        <v>-8.296587072561698E-2</v>
      </c>
    </row>
    <row r="45" spans="1:5" x14ac:dyDescent="0.25">
      <c r="A45" s="1" t="s">
        <v>2</v>
      </c>
      <c r="B45">
        <f t="shared" si="10"/>
        <v>0.14161160349944268</v>
      </c>
    </row>
    <row r="46" spans="1:5" x14ac:dyDescent="0.25">
      <c r="A46" s="1" t="s">
        <v>3</v>
      </c>
      <c r="B46">
        <f t="shared" si="10"/>
        <v>-0.38496856081544617</v>
      </c>
    </row>
    <row r="47" spans="1:5" x14ac:dyDescent="0.25">
      <c r="A47" s="1" t="s">
        <v>4</v>
      </c>
      <c r="B47">
        <f t="shared" si="10"/>
        <v>-0.36363265918283794</v>
      </c>
    </row>
    <row r="48" spans="1:5" x14ac:dyDescent="0.25">
      <c r="A48" s="1" t="s">
        <v>5</v>
      </c>
      <c r="B48">
        <f>LN(E30/B30)</f>
        <v>-0.10492848621776678</v>
      </c>
    </row>
    <row r="49" spans="1:2" x14ac:dyDescent="0.25">
      <c r="A49" s="4" t="s">
        <v>28</v>
      </c>
    </row>
    <row r="50" spans="1:2" x14ac:dyDescent="0.25">
      <c r="A50" s="1" t="s">
        <v>0</v>
      </c>
      <c r="B50">
        <f>LN(E32/B32)</f>
        <v>-0.18097845177701799</v>
      </c>
    </row>
    <row r="51" spans="1:2" x14ac:dyDescent="0.25">
      <c r="A51" s="1" t="s">
        <v>1</v>
      </c>
      <c r="B51">
        <f t="shared" ref="B51:B55" si="11">LN(E33/B33)</f>
        <v>0.17364141287582791</v>
      </c>
    </row>
    <row r="52" spans="1:2" x14ac:dyDescent="0.25">
      <c r="A52" s="1" t="s">
        <v>2</v>
      </c>
      <c r="B52">
        <f t="shared" si="11"/>
        <v>-0.24540133129449992</v>
      </c>
    </row>
    <row r="53" spans="1:2" x14ac:dyDescent="0.25">
      <c r="A53" s="1" t="s">
        <v>3</v>
      </c>
      <c r="B53">
        <f t="shared" si="11"/>
        <v>0.23643154126850299</v>
      </c>
    </row>
    <row r="54" spans="1:2" x14ac:dyDescent="0.25">
      <c r="A54" s="1" t="s">
        <v>4</v>
      </c>
      <c r="B54">
        <f t="shared" si="11"/>
        <v>7.8253684652839453E-2</v>
      </c>
    </row>
    <row r="55" spans="1:2" x14ac:dyDescent="0.25">
      <c r="A55" s="1" t="s">
        <v>5</v>
      </c>
      <c r="B55">
        <f t="shared" si="11"/>
        <v>-3.7065826137617226E-2</v>
      </c>
    </row>
    <row r="57" spans="1:2" x14ac:dyDescent="0.25">
      <c r="A57" t="s">
        <v>33</v>
      </c>
    </row>
    <row r="58" spans="1:2" x14ac:dyDescent="0.25">
      <c r="A58" s="4" t="s">
        <v>20</v>
      </c>
    </row>
    <row r="59" spans="1:2" x14ac:dyDescent="0.25">
      <c r="A59" s="1" t="s">
        <v>0</v>
      </c>
      <c r="B59">
        <f t="shared" ref="B59:B65" si="12">(E4-B4)/(LN(E4)-LN(B4))</f>
        <v>6632.8165456687993</v>
      </c>
    </row>
    <row r="60" spans="1:2" x14ac:dyDescent="0.25">
      <c r="A60" s="1" t="s">
        <v>1</v>
      </c>
      <c r="B60">
        <f t="shared" si="12"/>
        <v>11463.90358250088</v>
      </c>
    </row>
    <row r="61" spans="1:2" x14ac:dyDescent="0.25">
      <c r="A61" s="1" t="s">
        <v>2</v>
      </c>
      <c r="B61">
        <f t="shared" si="12"/>
        <v>3825.5218476009486</v>
      </c>
    </row>
    <row r="62" spans="1:2" x14ac:dyDescent="0.25">
      <c r="A62" s="1" t="s">
        <v>3</v>
      </c>
      <c r="B62">
        <f t="shared" si="12"/>
        <v>12462.2543959825</v>
      </c>
    </row>
    <row r="63" spans="1:2" x14ac:dyDescent="0.25">
      <c r="A63" s="1" t="s">
        <v>4</v>
      </c>
      <c r="B63">
        <f t="shared" si="12"/>
        <v>3393.3078214334987</v>
      </c>
    </row>
    <row r="64" spans="1:2" x14ac:dyDescent="0.25">
      <c r="A64" s="1" t="s">
        <v>5</v>
      </c>
      <c r="B64">
        <f t="shared" si="12"/>
        <v>12480.49396877555</v>
      </c>
    </row>
    <row r="65" spans="1:2" x14ac:dyDescent="0.25">
      <c r="A65" s="4" t="s">
        <v>21</v>
      </c>
      <c r="B65">
        <f t="shared" si="12"/>
        <v>50314.875211494989</v>
      </c>
    </row>
    <row r="66" spans="1:2" x14ac:dyDescent="0.25">
      <c r="A66" s="4" t="s">
        <v>30</v>
      </c>
    </row>
    <row r="67" spans="1:2" x14ac:dyDescent="0.25">
      <c r="A67" s="1" t="s">
        <v>0</v>
      </c>
      <c r="B67">
        <f>B59/$B$65</f>
        <v>0.13182615514374682</v>
      </c>
    </row>
    <row r="68" spans="1:2" x14ac:dyDescent="0.25">
      <c r="A68" s="1" t="s">
        <v>1</v>
      </c>
      <c r="B68">
        <f t="shared" ref="B68:B72" si="13">B60/$B$65</f>
        <v>0.22784322795819684</v>
      </c>
    </row>
    <row r="69" spans="1:2" x14ac:dyDescent="0.25">
      <c r="A69" s="1" t="s">
        <v>2</v>
      </c>
      <c r="B69">
        <f t="shared" si="13"/>
        <v>7.6031627456505463E-2</v>
      </c>
    </row>
    <row r="70" spans="1:2" x14ac:dyDescent="0.25">
      <c r="A70" s="1" t="s">
        <v>3</v>
      </c>
      <c r="B70">
        <f t="shared" si="13"/>
        <v>0.24768528876596241</v>
      </c>
    </row>
    <row r="71" spans="1:2" x14ac:dyDescent="0.25">
      <c r="A71" s="1" t="s">
        <v>4</v>
      </c>
      <c r="B71">
        <f t="shared" si="13"/>
        <v>6.7441443652000943E-2</v>
      </c>
    </row>
    <row r="72" spans="1:2" x14ac:dyDescent="0.25">
      <c r="A72" s="1" t="s">
        <v>5</v>
      </c>
      <c r="B72">
        <f t="shared" si="13"/>
        <v>0.24804779732265428</v>
      </c>
    </row>
    <row r="74" spans="1:2" x14ac:dyDescent="0.25">
      <c r="A74" t="s">
        <v>34</v>
      </c>
      <c r="B74" s="6" t="s">
        <v>16</v>
      </c>
    </row>
    <row r="75" spans="1:2" x14ac:dyDescent="0.25">
      <c r="A75" s="11" t="s">
        <v>10</v>
      </c>
    </row>
    <row r="76" spans="1:2" x14ac:dyDescent="0.25">
      <c r="A76" s="1" t="s">
        <v>0</v>
      </c>
      <c r="B76" s="39">
        <f>B67*$B$40</f>
        <v>2.1692052591031609E-2</v>
      </c>
    </row>
    <row r="77" spans="1:2" x14ac:dyDescent="0.25">
      <c r="A77" s="1" t="s">
        <v>1</v>
      </c>
      <c r="B77" s="39">
        <f t="shared" ref="B77:B81" si="14">B68*$B$40</f>
        <v>3.7491704722710718E-2</v>
      </c>
    </row>
    <row r="78" spans="1:2" x14ac:dyDescent="0.25">
      <c r="A78" s="1" t="s">
        <v>2</v>
      </c>
      <c r="B78" s="39">
        <f t="shared" si="14"/>
        <v>1.2511038189423163E-2</v>
      </c>
    </row>
    <row r="79" spans="1:2" x14ac:dyDescent="0.25">
      <c r="A79" s="1" t="s">
        <v>3</v>
      </c>
      <c r="B79" s="39">
        <f t="shared" si="14"/>
        <v>4.075672467332038E-2</v>
      </c>
    </row>
    <row r="80" spans="1:2" x14ac:dyDescent="0.25">
      <c r="A80" s="1" t="s">
        <v>4</v>
      </c>
      <c r="B80" s="39">
        <f t="shared" si="14"/>
        <v>1.1097519615277151E-2</v>
      </c>
    </row>
    <row r="81" spans="1:4" x14ac:dyDescent="0.25">
      <c r="A81" s="1" t="s">
        <v>5</v>
      </c>
      <c r="B81" s="39">
        <f t="shared" si="14"/>
        <v>4.0816375617913923E-2</v>
      </c>
    </row>
    <row r="82" spans="1:4" x14ac:dyDescent="0.25">
      <c r="A82" s="8" t="s">
        <v>8</v>
      </c>
      <c r="B82" s="40">
        <f>EXP(SUM(B76:B81))</f>
        <v>1.1786449314314904</v>
      </c>
      <c r="C82" s="41"/>
      <c r="D82" s="13"/>
    </row>
    <row r="83" spans="1:4" x14ac:dyDescent="0.25">
      <c r="A83" s="11" t="s">
        <v>11</v>
      </c>
      <c r="B83" s="17"/>
    </row>
    <row r="84" spans="1:4" x14ac:dyDescent="0.25">
      <c r="A84" s="1" t="s">
        <v>0</v>
      </c>
      <c r="B84" s="39">
        <f>B67*$B$41</f>
        <v>1.2870451373575077E-2</v>
      </c>
    </row>
    <row r="85" spans="1:4" x14ac:dyDescent="0.25">
      <c r="A85" s="1" t="s">
        <v>1</v>
      </c>
      <c r="B85" s="39">
        <f t="shared" ref="B85:B89" si="15">B68*$B$41</f>
        <v>2.2244790368320579E-2</v>
      </c>
    </row>
    <row r="86" spans="1:4" x14ac:dyDescent="0.25">
      <c r="A86" s="1" t="s">
        <v>2</v>
      </c>
      <c r="B86" s="39">
        <f t="shared" si="15"/>
        <v>7.4231199640593278E-3</v>
      </c>
    </row>
    <row r="87" spans="1:4" x14ac:dyDescent="0.25">
      <c r="A87" s="1" t="s">
        <v>3</v>
      </c>
      <c r="B87" s="39">
        <f t="shared" si="15"/>
        <v>2.4182010478392042E-2</v>
      </c>
    </row>
    <row r="88" spans="1:4" x14ac:dyDescent="0.25">
      <c r="A88" s="1" t="s">
        <v>4</v>
      </c>
      <c r="B88" s="39">
        <f t="shared" si="15"/>
        <v>6.5844431261784806E-3</v>
      </c>
    </row>
    <row r="89" spans="1:4" x14ac:dyDescent="0.25">
      <c r="A89" s="1" t="s">
        <v>5</v>
      </c>
      <c r="B89" s="39">
        <f t="shared" si="15"/>
        <v>2.4217402914334059E-2</v>
      </c>
    </row>
    <row r="90" spans="1:4" x14ac:dyDescent="0.25">
      <c r="A90" s="8" t="s">
        <v>8</v>
      </c>
      <c r="B90" s="40">
        <f>EXP(SUM(B84:B89))</f>
        <v>1.1024359354607269</v>
      </c>
      <c r="C90" s="41"/>
    </row>
    <row r="91" spans="1:4" x14ac:dyDescent="0.25">
      <c r="A91" s="11" t="s">
        <v>12</v>
      </c>
      <c r="B91" s="17"/>
    </row>
    <row r="92" spans="1:4" x14ac:dyDescent="0.25">
      <c r="A92" s="1" t="s">
        <v>0</v>
      </c>
      <c r="B92" s="39">
        <f>B67*B43</f>
        <v>-5.385152153532342E-3</v>
      </c>
    </row>
    <row r="93" spans="1:4" x14ac:dyDescent="0.25">
      <c r="A93" s="1" t="s">
        <v>1</v>
      </c>
      <c r="B93" s="39">
        <f t="shared" ref="B93:B97" si="16">B68*B44</f>
        <v>-1.8903211796487039E-2</v>
      </c>
    </row>
    <row r="94" spans="1:4" x14ac:dyDescent="0.25">
      <c r="A94" s="1" t="s">
        <v>2</v>
      </c>
      <c r="B94" s="39">
        <f t="shared" si="16"/>
        <v>1.0766960680787991E-2</v>
      </c>
    </row>
    <row r="95" spans="1:4" x14ac:dyDescent="0.25">
      <c r="A95" s="1" t="s">
        <v>3</v>
      </c>
      <c r="B95" s="39">
        <f t="shared" si="16"/>
        <v>-9.535104915139074E-2</v>
      </c>
    </row>
    <row r="96" spans="1:4" x14ac:dyDescent="0.25">
      <c r="A96" s="1" t="s">
        <v>4</v>
      </c>
      <c r="B96" s="39">
        <f t="shared" si="16"/>
        <v>-2.4523911494306629E-2</v>
      </c>
    </row>
    <row r="97" spans="1:3" x14ac:dyDescent="0.25">
      <c r="A97" s="1" t="s">
        <v>5</v>
      </c>
      <c r="B97" s="39">
        <f t="shared" si="16"/>
        <v>-2.6027279882717538E-2</v>
      </c>
    </row>
    <row r="98" spans="1:3" x14ac:dyDescent="0.25">
      <c r="A98" s="8" t="s">
        <v>8</v>
      </c>
      <c r="B98" s="40">
        <f>EXP(SUM(B92:B97))</f>
        <v>0.85263506888679419</v>
      </c>
      <c r="C98" s="41"/>
    </row>
    <row r="99" spans="1:3" x14ac:dyDescent="0.25">
      <c r="A99" s="11" t="s">
        <v>13</v>
      </c>
      <c r="B99" s="17"/>
    </row>
    <row r="100" spans="1:3" x14ac:dyDescent="0.25">
      <c r="A100" s="1" t="s">
        <v>0</v>
      </c>
      <c r="B100" s="39">
        <f>B67*B50</f>
        <v>-2.3857693461632277E-2</v>
      </c>
    </row>
    <row r="101" spans="1:3" x14ac:dyDescent="0.25">
      <c r="A101" s="1" t="s">
        <v>1</v>
      </c>
      <c r="B101" s="39">
        <f t="shared" ref="B101:B105" si="17">B68*B51</f>
        <v>3.9563020016850629E-2</v>
      </c>
    </row>
    <row r="102" spans="1:3" x14ac:dyDescent="0.25">
      <c r="A102" s="1" t="s">
        <v>2</v>
      </c>
      <c r="B102" s="39">
        <f t="shared" si="17"/>
        <v>-1.8658262598313893E-2</v>
      </c>
    </row>
    <row r="103" spans="1:3" x14ac:dyDescent="0.25">
      <c r="A103" s="1" t="s">
        <v>3</v>
      </c>
      <c r="B103" s="39">
        <f t="shared" si="17"/>
        <v>5.8560614572470721E-2</v>
      </c>
    </row>
    <row r="104" spans="1:3" x14ac:dyDescent="0.25">
      <c r="A104" s="1" t="s">
        <v>4</v>
      </c>
      <c r="B104" s="39">
        <f t="shared" si="17"/>
        <v>5.2775414640759228E-3</v>
      </c>
    </row>
    <row r="105" spans="1:3" x14ac:dyDescent="0.25">
      <c r="A105" s="1" t="s">
        <v>5</v>
      </c>
      <c r="B105" s="39">
        <f t="shared" si="17"/>
        <v>-9.1940965293804185E-3</v>
      </c>
    </row>
    <row r="106" spans="1:3" x14ac:dyDescent="0.25">
      <c r="A106" s="12" t="s">
        <v>8</v>
      </c>
      <c r="B106" s="40">
        <f>EXP(SUM(B100:B105))</f>
        <v>1.0530504297063181</v>
      </c>
      <c r="C106" s="41"/>
    </row>
    <row r="107" spans="1:3" x14ac:dyDescent="0.25">
      <c r="B107" s="13"/>
    </row>
    <row r="108" spans="1:3" x14ac:dyDescent="0.25">
      <c r="A108" s="16" t="s">
        <v>8</v>
      </c>
      <c r="B108" s="19">
        <f>B82*B90*B98*B106</f>
        <v>1.1666718390641191</v>
      </c>
      <c r="C108" s="41"/>
    </row>
    <row r="109" spans="1:3" x14ac:dyDescent="0.25">
      <c r="A109" t="s">
        <v>32</v>
      </c>
      <c r="B109" s="17">
        <f>E10/B10</f>
        <v>1.1666718390641186</v>
      </c>
    </row>
  </sheetData>
  <mergeCells count="1">
    <mergeCell ref="G3:L8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>
      <selection activeCell="F1" sqref="F1"/>
    </sheetView>
  </sheetViews>
  <sheetFormatPr baseColWidth="10" defaultColWidth="10.85546875" defaultRowHeight="15" x14ac:dyDescent="0.25"/>
  <cols>
    <col min="1" max="1" width="32.28515625" customWidth="1"/>
    <col min="2" max="2" width="11.85546875" bestFit="1" customWidth="1"/>
  </cols>
  <sheetData>
    <row r="1" spans="1:5" x14ac:dyDescent="0.25">
      <c r="A1" t="s">
        <v>14</v>
      </c>
    </row>
    <row r="2" spans="1:5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5" x14ac:dyDescent="0.25">
      <c r="A3" s="5" t="s">
        <v>9</v>
      </c>
      <c r="B3" s="5"/>
      <c r="C3" s="5"/>
      <c r="D3" s="5"/>
      <c r="E3" s="5"/>
    </row>
    <row r="4" spans="1:5" x14ac:dyDescent="0.2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</row>
    <row r="5" spans="1:5" x14ac:dyDescent="0.2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</row>
    <row r="6" spans="1:5" x14ac:dyDescent="0.2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</row>
    <row r="7" spans="1:5" x14ac:dyDescent="0.2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</row>
    <row r="8" spans="1:5" x14ac:dyDescent="0.2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</row>
    <row r="9" spans="1:5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5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5" x14ac:dyDescent="0.25">
      <c r="A11" s="5" t="s">
        <v>7</v>
      </c>
      <c r="B11" s="10"/>
      <c r="C11" s="10"/>
      <c r="D11" s="10"/>
      <c r="E11" s="10"/>
    </row>
    <row r="12" spans="1:5" x14ac:dyDescent="0.2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5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5" x14ac:dyDescent="0.2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5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5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2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x14ac:dyDescent="0.25">
      <c r="B20" s="3"/>
      <c r="C20" s="3"/>
      <c r="D20" s="3"/>
      <c r="E20" s="3"/>
    </row>
    <row r="21" spans="1: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x14ac:dyDescent="0.25">
      <c r="A22" s="4" t="s">
        <v>22</v>
      </c>
      <c r="B22">
        <f>B19/1000000</f>
        <v>38.491971999999997</v>
      </c>
      <c r="C22">
        <f t="shared" ref="C22:E22" si="2">C19/1000000</f>
        <v>40.788452999999997</v>
      </c>
      <c r="D22">
        <f t="shared" si="2"/>
        <v>44.494501999999997</v>
      </c>
      <c r="E22">
        <f t="shared" si="2"/>
        <v>45.376762999999997</v>
      </c>
    </row>
    <row r="23" spans="1:5" x14ac:dyDescent="0.25">
      <c r="A23" s="4" t="s">
        <v>23</v>
      </c>
      <c r="B23">
        <f>B18/B22</f>
        <v>10714.635752706889</v>
      </c>
      <c r="C23">
        <f t="shared" ref="C23:E23" si="3">C18/C22</f>
        <v>13802.865645642481</v>
      </c>
      <c r="D23">
        <f t="shared" si="3"/>
        <v>13224.36895019624</v>
      </c>
      <c r="E23">
        <f t="shared" si="3"/>
        <v>11813.496342004948</v>
      </c>
    </row>
    <row r="24" spans="1:5" x14ac:dyDescent="0.25">
      <c r="A24" s="4" t="s">
        <v>24</v>
      </c>
    </row>
    <row r="25" spans="1:5" x14ac:dyDescent="0.25">
      <c r="A25" s="1" t="s">
        <v>0</v>
      </c>
      <c r="B25">
        <f>B12/$B$18</f>
        <v>3.0387432046220689E-2</v>
      </c>
      <c r="C25">
        <f>C12/$C$18</f>
        <v>2.5947962264714786E-2</v>
      </c>
      <c r="D25">
        <f>D12/$D$18</f>
        <v>2.7957329901480726E-2</v>
      </c>
      <c r="E25">
        <f>E12/$E$18</f>
        <v>2.9171105915274102E-2</v>
      </c>
    </row>
    <row r="26" spans="1:5" x14ac:dyDescent="0.25">
      <c r="A26" s="1" t="s">
        <v>1</v>
      </c>
      <c r="B26">
        <f t="shared" ref="B26:B30" si="4">B13/$B$18</f>
        <v>7.3779000182570692E-3</v>
      </c>
      <c r="C26">
        <f t="shared" ref="C26:C30" si="5">C13/$C$18</f>
        <v>6.9765497148630024E-3</v>
      </c>
      <c r="D26">
        <f t="shared" ref="D26:D30" si="6">D13/$D$18</f>
        <v>7.3847496236608681E-3</v>
      </c>
      <c r="E26">
        <f t="shared" ref="E26:E30" si="7">E13/$E$18</f>
        <v>6.7904904964368592E-3</v>
      </c>
    </row>
    <row r="27" spans="1:5" x14ac:dyDescent="0.25">
      <c r="A27" s="1" t="s">
        <v>2</v>
      </c>
      <c r="B27">
        <f t="shared" si="4"/>
        <v>0.50876265203866933</v>
      </c>
      <c r="C27">
        <f t="shared" si="5"/>
        <v>0.53381021364465753</v>
      </c>
      <c r="D27">
        <f t="shared" si="6"/>
        <v>0.57470420813157497</v>
      </c>
      <c r="E27">
        <f t="shared" si="7"/>
        <v>0.58616024558197743</v>
      </c>
    </row>
    <row r="28" spans="1:5" x14ac:dyDescent="0.25">
      <c r="A28" s="1" t="s">
        <v>3</v>
      </c>
      <c r="B28">
        <f t="shared" si="4"/>
        <v>4.6539001916810187E-2</v>
      </c>
      <c r="C28">
        <f t="shared" si="5"/>
        <v>4.6181822677178998E-2</v>
      </c>
      <c r="D28">
        <f t="shared" si="6"/>
        <v>4.7676007250467091E-2</v>
      </c>
      <c r="E28">
        <f t="shared" si="7"/>
        <v>3.1668489078441935E-2</v>
      </c>
    </row>
    <row r="29" spans="1:5" x14ac:dyDescent="0.25">
      <c r="A29" s="1" t="s">
        <v>4</v>
      </c>
      <c r="B29">
        <f t="shared" si="4"/>
        <v>9.8363220712836472E-2</v>
      </c>
      <c r="C29">
        <f t="shared" si="5"/>
        <v>9.3202244641497567E-2</v>
      </c>
      <c r="D29">
        <f t="shared" si="6"/>
        <v>7.8864991631520484E-2</v>
      </c>
      <c r="E29">
        <f t="shared" si="7"/>
        <v>6.8376848954677119E-2</v>
      </c>
    </row>
    <row r="30" spans="1:5" x14ac:dyDescent="0.25">
      <c r="A30" s="1" t="s">
        <v>5</v>
      </c>
      <c r="B30">
        <f t="shared" si="4"/>
        <v>0.30856979326720613</v>
      </c>
      <c r="C30">
        <f t="shared" si="5"/>
        <v>0.29388120705708809</v>
      </c>
      <c r="D30">
        <f t="shared" si="6"/>
        <v>0.26341271346129586</v>
      </c>
      <c r="E30">
        <f t="shared" si="7"/>
        <v>0.27783281997319254</v>
      </c>
    </row>
    <row r="31" spans="1:5" x14ac:dyDescent="0.25">
      <c r="A31" s="4" t="s">
        <v>25</v>
      </c>
    </row>
    <row r="32" spans="1:5" x14ac:dyDescent="0.25">
      <c r="A32" s="1" t="s">
        <v>0</v>
      </c>
      <c r="B32">
        <f>B4/B12</f>
        <v>0.51863792969550593</v>
      </c>
      <c r="C32">
        <f t="shared" ref="C32:E32" si="8">C4/C12</f>
        <v>0.51039898938325989</v>
      </c>
      <c r="D32">
        <f t="shared" si="8"/>
        <v>0.46803370040083009</v>
      </c>
      <c r="E32">
        <f t="shared" si="8"/>
        <v>0.43277915241991494</v>
      </c>
    </row>
    <row r="33" spans="1:5" x14ac:dyDescent="0.25">
      <c r="A33" s="1" t="s">
        <v>1</v>
      </c>
      <c r="B33">
        <f t="shared" ref="B33:E37" si="9">B5/B13</f>
        <v>3.1418056721120435</v>
      </c>
      <c r="C33">
        <f t="shared" si="9"/>
        <v>3.3395801454746437</v>
      </c>
      <c r="D33">
        <f t="shared" si="9"/>
        <v>3.247566788824829</v>
      </c>
      <c r="E33">
        <f t="shared" si="9"/>
        <v>3.7375828374151423</v>
      </c>
    </row>
    <row r="34" spans="1:5" x14ac:dyDescent="0.25">
      <c r="A34" s="1" t="s">
        <v>2</v>
      </c>
      <c r="B34">
        <f t="shared" si="9"/>
        <v>1.6825944689818559E-2</v>
      </c>
      <c r="C34">
        <f t="shared" si="9"/>
        <v>1.4096526942031255E-2</v>
      </c>
      <c r="D34">
        <f t="shared" si="9"/>
        <v>1.3708542074957928E-2</v>
      </c>
      <c r="E34">
        <f t="shared" si="9"/>
        <v>1.3164458899275684E-2</v>
      </c>
    </row>
    <row r="35" spans="1:5" x14ac:dyDescent="0.25">
      <c r="A35" s="1" t="s">
        <v>3</v>
      </c>
      <c r="B35">
        <f t="shared" si="9"/>
        <v>0.61308472903486466</v>
      </c>
      <c r="C35">
        <f t="shared" si="9"/>
        <v>0.57444376750370452</v>
      </c>
      <c r="D35">
        <f t="shared" si="9"/>
        <v>0.61805764615368675</v>
      </c>
      <c r="E35">
        <f t="shared" si="9"/>
        <v>0.77660719961306779</v>
      </c>
    </row>
    <row r="36" spans="1:5" x14ac:dyDescent="0.25">
      <c r="A36" s="1" t="s">
        <v>4</v>
      </c>
      <c r="B36">
        <f t="shared" si="9"/>
        <v>8.4619463971196879E-2</v>
      </c>
      <c r="C36">
        <f>C8/C16</f>
        <v>7.5400589190179584E-2</v>
      </c>
      <c r="D36">
        <f t="shared" si="9"/>
        <v>7.7691850183814748E-2</v>
      </c>
      <c r="E36">
        <f t="shared" si="9"/>
        <v>9.1507230899614489E-2</v>
      </c>
    </row>
    <row r="37" spans="1:5" x14ac:dyDescent="0.25">
      <c r="A37" s="1" t="s">
        <v>5</v>
      </c>
      <c r="B37">
        <f t="shared" si="9"/>
        <v>9.229345573168693E-2</v>
      </c>
      <c r="C37">
        <f t="shared" si="9"/>
        <v>7.351018284518529E-2</v>
      </c>
      <c r="D37">
        <f t="shared" si="9"/>
        <v>8.4778443414947169E-2</v>
      </c>
      <c r="E37">
        <f t="shared" si="9"/>
        <v>8.8935146287656669E-2</v>
      </c>
    </row>
    <row r="39" spans="1:5" x14ac:dyDescent="0.25">
      <c r="A39" t="s">
        <v>17</v>
      </c>
      <c r="B39" s="6" t="s">
        <v>16</v>
      </c>
    </row>
    <row r="40" spans="1:5" x14ac:dyDescent="0.25">
      <c r="A40" s="4" t="s">
        <v>26</v>
      </c>
      <c r="B40">
        <f>LN(E22/B22)</f>
        <v>0.16455044575469871</v>
      </c>
    </row>
    <row r="41" spans="1:5" x14ac:dyDescent="0.25">
      <c r="A41" s="4" t="s">
        <v>27</v>
      </c>
      <c r="B41">
        <f>LN(E23/B23)</f>
        <v>9.7632001476040828E-2</v>
      </c>
    </row>
    <row r="42" spans="1:5" x14ac:dyDescent="0.25">
      <c r="A42" s="4" t="s">
        <v>29</v>
      </c>
    </row>
    <row r="43" spans="1:5" x14ac:dyDescent="0.25">
      <c r="A43" s="1" t="s">
        <v>0</v>
      </c>
      <c r="B43">
        <f>LN(E25/B25)</f>
        <v>-4.085040747536197E-2</v>
      </c>
    </row>
    <row r="44" spans="1:5" x14ac:dyDescent="0.25">
      <c r="A44" s="1" t="s">
        <v>1</v>
      </c>
      <c r="B44">
        <f t="shared" ref="B44:B48" si="10">LN(E26/B26)</f>
        <v>-8.296587072561698E-2</v>
      </c>
    </row>
    <row r="45" spans="1:5" x14ac:dyDescent="0.25">
      <c r="A45" s="1" t="s">
        <v>2</v>
      </c>
      <c r="B45">
        <f t="shared" si="10"/>
        <v>0.14161160349944268</v>
      </c>
    </row>
    <row r="46" spans="1:5" x14ac:dyDescent="0.25">
      <c r="A46" s="1" t="s">
        <v>3</v>
      </c>
      <c r="B46">
        <f t="shared" si="10"/>
        <v>-0.38496856081544617</v>
      </c>
    </row>
    <row r="47" spans="1:5" x14ac:dyDescent="0.25">
      <c r="A47" s="1" t="s">
        <v>4</v>
      </c>
      <c r="B47">
        <f t="shared" si="10"/>
        <v>-0.36363265918283794</v>
      </c>
    </row>
    <row r="48" spans="1:5" x14ac:dyDescent="0.25">
      <c r="A48" s="1" t="s">
        <v>5</v>
      </c>
      <c r="B48">
        <f t="shared" si="10"/>
        <v>-0.10492848621776678</v>
      </c>
    </row>
    <row r="49" spans="1:2" x14ac:dyDescent="0.25">
      <c r="A49" s="4" t="s">
        <v>28</v>
      </c>
    </row>
    <row r="50" spans="1:2" x14ac:dyDescent="0.25">
      <c r="A50" s="1" t="s">
        <v>0</v>
      </c>
      <c r="B50">
        <f>LN(E32/B32)</f>
        <v>-0.18097845177701799</v>
      </c>
    </row>
    <row r="51" spans="1:2" x14ac:dyDescent="0.25">
      <c r="A51" s="1" t="s">
        <v>1</v>
      </c>
      <c r="B51">
        <f t="shared" ref="B51:B55" si="11">LN(E33/B33)</f>
        <v>0.17364141287582791</v>
      </c>
    </row>
    <row r="52" spans="1:2" x14ac:dyDescent="0.25">
      <c r="A52" s="1" t="s">
        <v>2</v>
      </c>
      <c r="B52">
        <f t="shared" si="11"/>
        <v>-0.24540133129449992</v>
      </c>
    </row>
    <row r="53" spans="1:2" x14ac:dyDescent="0.25">
      <c r="A53" s="1" t="s">
        <v>3</v>
      </c>
      <c r="B53">
        <f t="shared" si="11"/>
        <v>0.23643154126850299</v>
      </c>
    </row>
    <row r="54" spans="1:2" x14ac:dyDescent="0.25">
      <c r="A54" s="1" t="s">
        <v>4</v>
      </c>
      <c r="B54">
        <f t="shared" si="11"/>
        <v>7.8253684652839453E-2</v>
      </c>
    </row>
    <row r="55" spans="1:2" x14ac:dyDescent="0.25">
      <c r="A55" s="1" t="s">
        <v>5</v>
      </c>
      <c r="B55">
        <f t="shared" si="11"/>
        <v>-3.7065826137617226E-2</v>
      </c>
    </row>
    <row r="57" spans="1:2" x14ac:dyDescent="0.25">
      <c r="A57" t="s">
        <v>18</v>
      </c>
    </row>
    <row r="58" spans="1:2" x14ac:dyDescent="0.25">
      <c r="A58" s="4" t="s">
        <v>30</v>
      </c>
    </row>
    <row r="59" spans="1:2" x14ac:dyDescent="0.25">
      <c r="A59" s="1" t="s">
        <v>0</v>
      </c>
      <c r="B59">
        <f>(E4-B4)/(LN(E4)-LN(B4))</f>
        <v>6632.8165456687993</v>
      </c>
    </row>
    <row r="60" spans="1:2" x14ac:dyDescent="0.25">
      <c r="A60" s="1" t="s">
        <v>1</v>
      </c>
      <c r="B60">
        <f t="shared" ref="B60:B64" si="12">(E5-B5)/(LN(E5)-LN(B5))</f>
        <v>11463.90358250088</v>
      </c>
    </row>
    <row r="61" spans="1:2" x14ac:dyDescent="0.25">
      <c r="A61" s="1" t="s">
        <v>2</v>
      </c>
      <c r="B61">
        <f t="shared" si="12"/>
        <v>3825.5218476009486</v>
      </c>
    </row>
    <row r="62" spans="1:2" x14ac:dyDescent="0.25">
      <c r="A62" s="1" t="s">
        <v>3</v>
      </c>
      <c r="B62">
        <f t="shared" si="12"/>
        <v>12462.2543959825</v>
      </c>
    </row>
    <row r="63" spans="1:2" x14ac:dyDescent="0.25">
      <c r="A63" s="1" t="s">
        <v>4</v>
      </c>
      <c r="B63">
        <f t="shared" si="12"/>
        <v>3393.3078214334987</v>
      </c>
    </row>
    <row r="64" spans="1:2" x14ac:dyDescent="0.25">
      <c r="A64" s="1" t="s">
        <v>5</v>
      </c>
      <c r="B64">
        <f t="shared" si="12"/>
        <v>12480.49396877555</v>
      </c>
    </row>
    <row r="66" spans="1:2" x14ac:dyDescent="0.25">
      <c r="A66" t="s">
        <v>19</v>
      </c>
      <c r="B66" s="6" t="s">
        <v>16</v>
      </c>
    </row>
    <row r="67" spans="1:2" x14ac:dyDescent="0.25">
      <c r="A67" s="11" t="s">
        <v>10</v>
      </c>
    </row>
    <row r="68" spans="1:2" x14ac:dyDescent="0.25">
      <c r="A68" s="1" t="s">
        <v>0</v>
      </c>
      <c r="B68" s="13"/>
    </row>
    <row r="69" spans="1:2" x14ac:dyDescent="0.25">
      <c r="A69" s="1" t="s">
        <v>1</v>
      </c>
      <c r="B69" s="13"/>
    </row>
    <row r="70" spans="1:2" x14ac:dyDescent="0.25">
      <c r="A70" s="1" t="s">
        <v>2</v>
      </c>
      <c r="B70" s="13"/>
    </row>
    <row r="71" spans="1:2" x14ac:dyDescent="0.25">
      <c r="A71" s="1" t="s">
        <v>3</v>
      </c>
      <c r="B71" s="13"/>
    </row>
    <row r="72" spans="1:2" x14ac:dyDescent="0.25">
      <c r="A72" s="1" t="s">
        <v>4</v>
      </c>
      <c r="B72" s="13"/>
    </row>
    <row r="73" spans="1:2" x14ac:dyDescent="0.25">
      <c r="A73" s="1" t="s">
        <v>5</v>
      </c>
      <c r="B73" s="13"/>
    </row>
    <row r="74" spans="1:2" x14ac:dyDescent="0.25">
      <c r="A74" s="8" t="s">
        <v>8</v>
      </c>
      <c r="B74" s="14"/>
    </row>
    <row r="75" spans="1:2" x14ac:dyDescent="0.25">
      <c r="A75" s="11" t="s">
        <v>11</v>
      </c>
      <c r="B75" s="13"/>
    </row>
    <row r="76" spans="1:2" x14ac:dyDescent="0.25">
      <c r="A76" s="1" t="s">
        <v>0</v>
      </c>
      <c r="B76" s="13"/>
    </row>
    <row r="77" spans="1:2" x14ac:dyDescent="0.25">
      <c r="A77" s="1" t="s">
        <v>1</v>
      </c>
      <c r="B77" s="13"/>
    </row>
    <row r="78" spans="1:2" x14ac:dyDescent="0.25">
      <c r="A78" s="1" t="s">
        <v>2</v>
      </c>
      <c r="B78" s="13"/>
    </row>
    <row r="79" spans="1:2" x14ac:dyDescent="0.25">
      <c r="A79" s="1" t="s">
        <v>3</v>
      </c>
      <c r="B79" s="13"/>
    </row>
    <row r="80" spans="1:2" x14ac:dyDescent="0.25">
      <c r="A80" s="1" t="s">
        <v>4</v>
      </c>
      <c r="B80" s="13"/>
    </row>
    <row r="81" spans="1:2" x14ac:dyDescent="0.25">
      <c r="A81" s="1" t="s">
        <v>5</v>
      </c>
      <c r="B81" s="13"/>
    </row>
    <row r="82" spans="1:2" x14ac:dyDescent="0.25">
      <c r="A82" s="8" t="s">
        <v>8</v>
      </c>
      <c r="B82" s="14"/>
    </row>
    <row r="83" spans="1:2" x14ac:dyDescent="0.25">
      <c r="A83" s="11" t="s">
        <v>12</v>
      </c>
      <c r="B83" s="13"/>
    </row>
    <row r="84" spans="1:2" x14ac:dyDescent="0.25">
      <c r="A84" s="1" t="s">
        <v>0</v>
      </c>
      <c r="B84" s="13"/>
    </row>
    <row r="85" spans="1:2" x14ac:dyDescent="0.25">
      <c r="A85" s="1" t="s">
        <v>1</v>
      </c>
      <c r="B85" s="13"/>
    </row>
    <row r="86" spans="1:2" x14ac:dyDescent="0.25">
      <c r="A86" s="1" t="s">
        <v>2</v>
      </c>
      <c r="B86" s="13"/>
    </row>
    <row r="87" spans="1:2" x14ac:dyDescent="0.25">
      <c r="A87" s="1" t="s">
        <v>3</v>
      </c>
      <c r="B87" s="13"/>
    </row>
    <row r="88" spans="1:2" x14ac:dyDescent="0.25">
      <c r="A88" s="1" t="s">
        <v>4</v>
      </c>
      <c r="B88" s="13"/>
    </row>
    <row r="89" spans="1:2" x14ac:dyDescent="0.25">
      <c r="A89" s="1" t="s">
        <v>5</v>
      </c>
      <c r="B89" s="13"/>
    </row>
    <row r="90" spans="1:2" x14ac:dyDescent="0.25">
      <c r="A90" s="8" t="s">
        <v>8</v>
      </c>
      <c r="B90" s="14"/>
    </row>
    <row r="91" spans="1:2" x14ac:dyDescent="0.25">
      <c r="A91" s="11" t="s">
        <v>13</v>
      </c>
      <c r="B91" s="13"/>
    </row>
    <row r="92" spans="1:2" x14ac:dyDescent="0.25">
      <c r="A92" s="1" t="s">
        <v>0</v>
      </c>
      <c r="B92" s="13"/>
    </row>
    <row r="93" spans="1:2" x14ac:dyDescent="0.25">
      <c r="A93" s="1" t="s">
        <v>1</v>
      </c>
      <c r="B93" s="13"/>
    </row>
    <row r="94" spans="1:2" x14ac:dyDescent="0.25">
      <c r="A94" s="1" t="s">
        <v>2</v>
      </c>
      <c r="B94" s="13"/>
    </row>
    <row r="95" spans="1:2" x14ac:dyDescent="0.25">
      <c r="A95" s="1" t="s">
        <v>3</v>
      </c>
      <c r="B95" s="13"/>
    </row>
    <row r="96" spans="1:2" x14ac:dyDescent="0.25">
      <c r="A96" s="1" t="s">
        <v>4</v>
      </c>
      <c r="B96" s="13"/>
    </row>
    <row r="97" spans="1:2" x14ac:dyDescent="0.25">
      <c r="A97" s="1" t="s">
        <v>5</v>
      </c>
      <c r="B97" s="13"/>
    </row>
    <row r="98" spans="1:2" x14ac:dyDescent="0.25">
      <c r="A98" s="12" t="s">
        <v>8</v>
      </c>
      <c r="B98" s="14"/>
    </row>
    <row r="99" spans="1:2" x14ac:dyDescent="0.25">
      <c r="B99" s="13"/>
    </row>
    <row r="100" spans="1:2" x14ac:dyDescent="0.25">
      <c r="A100" s="16" t="s">
        <v>8</v>
      </c>
      <c r="B100" s="15"/>
    </row>
    <row r="101" spans="1:2" x14ac:dyDescent="0.25">
      <c r="A101" t="s">
        <v>31</v>
      </c>
      <c r="B101" s="13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workbookViewId="0">
      <selection activeCell="F1" sqref="F1"/>
    </sheetView>
  </sheetViews>
  <sheetFormatPr baseColWidth="10" defaultColWidth="10.85546875" defaultRowHeight="15" x14ac:dyDescent="0.25"/>
  <cols>
    <col min="1" max="1" width="32.28515625" customWidth="1"/>
    <col min="2" max="2" width="11.85546875" bestFit="1" customWidth="1"/>
  </cols>
  <sheetData>
    <row r="1" spans="1:5" x14ac:dyDescent="0.25">
      <c r="A1" t="s">
        <v>14</v>
      </c>
    </row>
    <row r="2" spans="1:5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5" x14ac:dyDescent="0.25">
      <c r="A3" s="5" t="s">
        <v>9</v>
      </c>
      <c r="B3" s="5"/>
      <c r="C3" s="5"/>
      <c r="D3" s="5"/>
      <c r="E3" s="5"/>
    </row>
    <row r="4" spans="1:5" x14ac:dyDescent="0.2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</row>
    <row r="5" spans="1:5" x14ac:dyDescent="0.2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</row>
    <row r="6" spans="1:5" x14ac:dyDescent="0.2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</row>
    <row r="7" spans="1:5" x14ac:dyDescent="0.2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</row>
    <row r="8" spans="1:5" x14ac:dyDescent="0.2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</row>
    <row r="9" spans="1:5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5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5" x14ac:dyDescent="0.25">
      <c r="A11" s="5" t="s">
        <v>7</v>
      </c>
      <c r="B11" s="10"/>
      <c r="C11" s="10"/>
      <c r="D11" s="10"/>
      <c r="E11" s="10"/>
    </row>
    <row r="12" spans="1:5" x14ac:dyDescent="0.2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5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5" x14ac:dyDescent="0.2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5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5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2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x14ac:dyDescent="0.25">
      <c r="B20" s="3"/>
      <c r="C20" s="3"/>
      <c r="D20" s="3"/>
      <c r="E20" s="3"/>
    </row>
    <row r="21" spans="1: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x14ac:dyDescent="0.25">
      <c r="A22" s="4" t="s">
        <v>22</v>
      </c>
      <c r="B22">
        <f>B19/1000000</f>
        <v>38.491971999999997</v>
      </c>
      <c r="C22">
        <f t="shared" ref="C22:E22" si="2">C19/1000000</f>
        <v>40.788452999999997</v>
      </c>
      <c r="D22">
        <f t="shared" si="2"/>
        <v>44.494501999999997</v>
      </c>
      <c r="E22">
        <f t="shared" si="2"/>
        <v>45.376762999999997</v>
      </c>
    </row>
    <row r="23" spans="1:5" x14ac:dyDescent="0.25">
      <c r="A23" s="4" t="s">
        <v>23</v>
      </c>
      <c r="B23">
        <f>B18/B22</f>
        <v>10714.635752706889</v>
      </c>
      <c r="C23">
        <f t="shared" ref="C23:E23" si="3">C18/C22</f>
        <v>13802.865645642481</v>
      </c>
      <c r="D23">
        <f t="shared" si="3"/>
        <v>13224.36895019624</v>
      </c>
      <c r="E23">
        <f t="shared" si="3"/>
        <v>11813.496342004948</v>
      </c>
    </row>
    <row r="24" spans="1:5" x14ac:dyDescent="0.25">
      <c r="A24" s="4" t="s">
        <v>24</v>
      </c>
    </row>
    <row r="25" spans="1:5" x14ac:dyDescent="0.25">
      <c r="A25" s="1" t="s">
        <v>0</v>
      </c>
      <c r="B25">
        <f>B12/$B$18</f>
        <v>3.0387432046220689E-2</v>
      </c>
      <c r="C25">
        <f>C12/$C$18</f>
        <v>2.5947962264714786E-2</v>
      </c>
      <c r="D25">
        <f>D12/$D$18</f>
        <v>2.7957329901480726E-2</v>
      </c>
      <c r="E25">
        <f>E12/$E$18</f>
        <v>2.9171105915274102E-2</v>
      </c>
    </row>
    <row r="26" spans="1:5" x14ac:dyDescent="0.25">
      <c r="A26" s="1" t="s">
        <v>1</v>
      </c>
      <c r="B26">
        <f t="shared" ref="B26:B30" si="4">B13/$B$18</f>
        <v>7.3779000182570692E-3</v>
      </c>
      <c r="C26">
        <f t="shared" ref="C26:C30" si="5">C13/$C$18</f>
        <v>6.9765497148630024E-3</v>
      </c>
      <c r="D26">
        <f t="shared" ref="D26:D30" si="6">D13/$D$18</f>
        <v>7.3847496236608681E-3</v>
      </c>
      <c r="E26">
        <f t="shared" ref="E26:E30" si="7">E13/$E$18</f>
        <v>6.7904904964368592E-3</v>
      </c>
    </row>
    <row r="27" spans="1:5" x14ac:dyDescent="0.25">
      <c r="A27" s="1" t="s">
        <v>2</v>
      </c>
      <c r="B27">
        <f t="shared" si="4"/>
        <v>0.50876265203866933</v>
      </c>
      <c r="C27">
        <f t="shared" si="5"/>
        <v>0.53381021364465753</v>
      </c>
      <c r="D27">
        <f t="shared" si="6"/>
        <v>0.57470420813157497</v>
      </c>
      <c r="E27">
        <f t="shared" si="7"/>
        <v>0.58616024558197743</v>
      </c>
    </row>
    <row r="28" spans="1:5" x14ac:dyDescent="0.25">
      <c r="A28" s="1" t="s">
        <v>3</v>
      </c>
      <c r="B28">
        <f t="shared" si="4"/>
        <v>4.6539001916810187E-2</v>
      </c>
      <c r="C28">
        <f t="shared" si="5"/>
        <v>4.6181822677178998E-2</v>
      </c>
      <c r="D28">
        <f t="shared" si="6"/>
        <v>4.7676007250467091E-2</v>
      </c>
      <c r="E28">
        <f t="shared" si="7"/>
        <v>3.1668489078441935E-2</v>
      </c>
    </row>
    <row r="29" spans="1:5" x14ac:dyDescent="0.25">
      <c r="A29" s="1" t="s">
        <v>4</v>
      </c>
      <c r="B29">
        <f t="shared" si="4"/>
        <v>9.8363220712836472E-2</v>
      </c>
      <c r="C29">
        <f t="shared" si="5"/>
        <v>9.3202244641497567E-2</v>
      </c>
      <c r="D29">
        <f t="shared" si="6"/>
        <v>7.8864991631520484E-2</v>
      </c>
      <c r="E29">
        <f t="shared" si="7"/>
        <v>6.8376848954677119E-2</v>
      </c>
    </row>
    <row r="30" spans="1:5" x14ac:dyDescent="0.25">
      <c r="A30" s="1" t="s">
        <v>5</v>
      </c>
      <c r="B30">
        <f t="shared" si="4"/>
        <v>0.30856979326720613</v>
      </c>
      <c r="C30">
        <f t="shared" si="5"/>
        <v>0.29388120705708809</v>
      </c>
      <c r="D30">
        <f t="shared" si="6"/>
        <v>0.26341271346129586</v>
      </c>
      <c r="E30">
        <f t="shared" si="7"/>
        <v>0.27783281997319254</v>
      </c>
    </row>
    <row r="31" spans="1:5" x14ac:dyDescent="0.25">
      <c r="A31" s="4" t="s">
        <v>25</v>
      </c>
    </row>
    <row r="32" spans="1:5" x14ac:dyDescent="0.25">
      <c r="A32" s="1" t="s">
        <v>0</v>
      </c>
      <c r="B32">
        <f>B4/B12</f>
        <v>0.51863792969550593</v>
      </c>
      <c r="C32">
        <f t="shared" ref="C32:E32" si="8">C4/C12</f>
        <v>0.51039898938325989</v>
      </c>
      <c r="D32">
        <f t="shared" si="8"/>
        <v>0.46803370040083009</v>
      </c>
      <c r="E32">
        <f t="shared" si="8"/>
        <v>0.43277915241991494</v>
      </c>
    </row>
    <row r="33" spans="1:5" x14ac:dyDescent="0.25">
      <c r="A33" s="1" t="s">
        <v>1</v>
      </c>
      <c r="B33">
        <f t="shared" ref="B33:E37" si="9">B5/B13</f>
        <v>3.1418056721120435</v>
      </c>
      <c r="C33">
        <f t="shared" si="9"/>
        <v>3.3395801454746437</v>
      </c>
      <c r="D33">
        <f t="shared" si="9"/>
        <v>3.247566788824829</v>
      </c>
      <c r="E33">
        <f t="shared" si="9"/>
        <v>3.7375828374151423</v>
      </c>
    </row>
    <row r="34" spans="1:5" x14ac:dyDescent="0.25">
      <c r="A34" s="1" t="s">
        <v>2</v>
      </c>
      <c r="B34">
        <f t="shared" si="9"/>
        <v>1.6825944689818559E-2</v>
      </c>
      <c r="C34">
        <f t="shared" si="9"/>
        <v>1.4096526942031255E-2</v>
      </c>
      <c r="D34">
        <f t="shared" si="9"/>
        <v>1.3708542074957928E-2</v>
      </c>
      <c r="E34">
        <f t="shared" si="9"/>
        <v>1.3164458899275684E-2</v>
      </c>
    </row>
    <row r="35" spans="1:5" x14ac:dyDescent="0.25">
      <c r="A35" s="1" t="s">
        <v>3</v>
      </c>
      <c r="B35">
        <f t="shared" si="9"/>
        <v>0.61308472903486466</v>
      </c>
      <c r="C35">
        <f t="shared" si="9"/>
        <v>0.57444376750370452</v>
      </c>
      <c r="D35">
        <f t="shared" si="9"/>
        <v>0.61805764615368675</v>
      </c>
      <c r="E35">
        <f t="shared" si="9"/>
        <v>0.77660719961306779</v>
      </c>
    </row>
    <row r="36" spans="1:5" x14ac:dyDescent="0.25">
      <c r="A36" s="1" t="s">
        <v>4</v>
      </c>
      <c r="B36">
        <f t="shared" si="9"/>
        <v>8.4619463971196879E-2</v>
      </c>
      <c r="C36">
        <f>C8/C16</f>
        <v>7.5400589190179584E-2</v>
      </c>
      <c r="D36">
        <f t="shared" si="9"/>
        <v>7.7691850183814748E-2</v>
      </c>
      <c r="E36">
        <f t="shared" si="9"/>
        <v>9.1507230899614489E-2</v>
      </c>
    </row>
    <row r="37" spans="1:5" x14ac:dyDescent="0.25">
      <c r="A37" s="1" t="s">
        <v>5</v>
      </c>
      <c r="B37">
        <f t="shared" si="9"/>
        <v>9.229345573168693E-2</v>
      </c>
      <c r="C37">
        <f t="shared" si="9"/>
        <v>7.351018284518529E-2</v>
      </c>
      <c r="D37">
        <f t="shared" si="9"/>
        <v>8.4778443414947169E-2</v>
      </c>
      <c r="E37">
        <f t="shared" si="9"/>
        <v>8.8935146287656669E-2</v>
      </c>
    </row>
    <row r="39" spans="1:5" x14ac:dyDescent="0.25">
      <c r="A39" t="s">
        <v>17</v>
      </c>
      <c r="B39" s="6" t="s">
        <v>16</v>
      </c>
    </row>
    <row r="40" spans="1:5" x14ac:dyDescent="0.25">
      <c r="A40" s="4" t="s">
        <v>26</v>
      </c>
      <c r="B40">
        <f>LN(E22/B22)</f>
        <v>0.16455044575469871</v>
      </c>
    </row>
    <row r="41" spans="1:5" x14ac:dyDescent="0.25">
      <c r="A41" s="4" t="s">
        <v>27</v>
      </c>
      <c r="B41">
        <f>LN(E23/B23)</f>
        <v>9.7632001476040828E-2</v>
      </c>
    </row>
    <row r="42" spans="1:5" x14ac:dyDescent="0.25">
      <c r="A42" s="4" t="s">
        <v>29</v>
      </c>
    </row>
    <row r="43" spans="1:5" x14ac:dyDescent="0.25">
      <c r="A43" s="1" t="s">
        <v>0</v>
      </c>
      <c r="B43">
        <f>LN(E25/B25)</f>
        <v>-4.085040747536197E-2</v>
      </c>
    </row>
    <row r="44" spans="1:5" x14ac:dyDescent="0.25">
      <c r="A44" s="1" t="s">
        <v>1</v>
      </c>
      <c r="B44">
        <f t="shared" ref="B44:B48" si="10">LN(E26/B26)</f>
        <v>-8.296587072561698E-2</v>
      </c>
    </row>
    <row r="45" spans="1:5" x14ac:dyDescent="0.25">
      <c r="A45" s="1" t="s">
        <v>2</v>
      </c>
      <c r="B45">
        <f t="shared" si="10"/>
        <v>0.14161160349944268</v>
      </c>
    </row>
    <row r="46" spans="1:5" x14ac:dyDescent="0.25">
      <c r="A46" s="1" t="s">
        <v>3</v>
      </c>
      <c r="B46">
        <f t="shared" si="10"/>
        <v>-0.38496856081544617</v>
      </c>
    </row>
    <row r="47" spans="1:5" x14ac:dyDescent="0.25">
      <c r="A47" s="1" t="s">
        <v>4</v>
      </c>
      <c r="B47">
        <f t="shared" si="10"/>
        <v>-0.36363265918283794</v>
      </c>
    </row>
    <row r="48" spans="1:5" x14ac:dyDescent="0.25">
      <c r="A48" s="1" t="s">
        <v>5</v>
      </c>
      <c r="B48">
        <f t="shared" si="10"/>
        <v>-0.10492848621776678</v>
      </c>
    </row>
    <row r="49" spans="1:2" x14ac:dyDescent="0.25">
      <c r="A49" s="4" t="s">
        <v>28</v>
      </c>
    </row>
    <row r="50" spans="1:2" x14ac:dyDescent="0.25">
      <c r="A50" s="1" t="s">
        <v>0</v>
      </c>
      <c r="B50">
        <f>LN(E32/B32)</f>
        <v>-0.18097845177701799</v>
      </c>
    </row>
    <row r="51" spans="1:2" x14ac:dyDescent="0.25">
      <c r="A51" s="1" t="s">
        <v>1</v>
      </c>
      <c r="B51">
        <f t="shared" ref="B51:B55" si="11">LN(E33/B33)</f>
        <v>0.17364141287582791</v>
      </c>
    </row>
    <row r="52" spans="1:2" x14ac:dyDescent="0.25">
      <c r="A52" s="1" t="s">
        <v>2</v>
      </c>
      <c r="B52">
        <f t="shared" si="11"/>
        <v>-0.24540133129449992</v>
      </c>
    </row>
    <row r="53" spans="1:2" x14ac:dyDescent="0.25">
      <c r="A53" s="1" t="s">
        <v>3</v>
      </c>
      <c r="B53">
        <f t="shared" si="11"/>
        <v>0.23643154126850299</v>
      </c>
    </row>
    <row r="54" spans="1:2" x14ac:dyDescent="0.25">
      <c r="A54" s="1" t="s">
        <v>4</v>
      </c>
      <c r="B54">
        <f t="shared" si="11"/>
        <v>7.8253684652839453E-2</v>
      </c>
    </row>
    <row r="55" spans="1:2" x14ac:dyDescent="0.25">
      <c r="A55" s="1" t="s">
        <v>5</v>
      </c>
      <c r="B55">
        <f t="shared" si="11"/>
        <v>-3.7065826137617226E-2</v>
      </c>
    </row>
    <row r="57" spans="1:2" x14ac:dyDescent="0.25">
      <c r="A57" t="s">
        <v>33</v>
      </c>
    </row>
    <row r="58" spans="1:2" x14ac:dyDescent="0.25">
      <c r="A58" s="4" t="s">
        <v>20</v>
      </c>
    </row>
    <row r="59" spans="1:2" x14ac:dyDescent="0.25">
      <c r="A59" s="1" t="s">
        <v>0</v>
      </c>
      <c r="B59">
        <f>(E4-B4)/(LN(E4)-LN(B4))</f>
        <v>6632.8165456687993</v>
      </c>
    </row>
    <row r="60" spans="1:2" x14ac:dyDescent="0.25">
      <c r="A60" s="1" t="s">
        <v>1</v>
      </c>
      <c r="B60">
        <f t="shared" ref="B60:B65" si="12">(E5-B5)/(LN(E5)-LN(B5))</f>
        <v>11463.90358250088</v>
      </c>
    </row>
    <row r="61" spans="1:2" x14ac:dyDescent="0.25">
      <c r="A61" s="1" t="s">
        <v>2</v>
      </c>
      <c r="B61">
        <f t="shared" si="12"/>
        <v>3825.5218476009486</v>
      </c>
    </row>
    <row r="62" spans="1:2" x14ac:dyDescent="0.25">
      <c r="A62" s="1" t="s">
        <v>3</v>
      </c>
      <c r="B62">
        <f t="shared" si="12"/>
        <v>12462.2543959825</v>
      </c>
    </row>
    <row r="63" spans="1:2" x14ac:dyDescent="0.25">
      <c r="A63" s="1" t="s">
        <v>4</v>
      </c>
      <c r="B63">
        <f t="shared" si="12"/>
        <v>3393.3078214334987</v>
      </c>
    </row>
    <row r="64" spans="1:2" x14ac:dyDescent="0.25">
      <c r="A64" s="1" t="s">
        <v>5</v>
      </c>
      <c r="B64">
        <f t="shared" si="12"/>
        <v>12480.49396877555</v>
      </c>
    </row>
    <row r="65" spans="1:2" x14ac:dyDescent="0.25">
      <c r="A65" s="4" t="s">
        <v>21</v>
      </c>
      <c r="B65">
        <f t="shared" si="12"/>
        <v>50314.875211494989</v>
      </c>
    </row>
    <row r="66" spans="1:2" x14ac:dyDescent="0.25">
      <c r="A66" s="4" t="s">
        <v>30</v>
      </c>
    </row>
    <row r="67" spans="1:2" x14ac:dyDescent="0.25">
      <c r="A67" s="1" t="s">
        <v>0</v>
      </c>
      <c r="B67">
        <f>B59/$B$65</f>
        <v>0.13182615514374682</v>
      </c>
    </row>
    <row r="68" spans="1:2" x14ac:dyDescent="0.25">
      <c r="A68" s="1" t="s">
        <v>1</v>
      </c>
      <c r="B68">
        <f t="shared" ref="B68:B72" si="13">B60/$B$65</f>
        <v>0.22784322795819684</v>
      </c>
    </row>
    <row r="69" spans="1:2" x14ac:dyDescent="0.25">
      <c r="A69" s="1" t="s">
        <v>2</v>
      </c>
      <c r="B69">
        <f t="shared" si="13"/>
        <v>7.6031627456505463E-2</v>
      </c>
    </row>
    <row r="70" spans="1:2" x14ac:dyDescent="0.25">
      <c r="A70" s="1" t="s">
        <v>3</v>
      </c>
      <c r="B70">
        <f t="shared" si="13"/>
        <v>0.24768528876596241</v>
      </c>
    </row>
    <row r="71" spans="1:2" x14ac:dyDescent="0.25">
      <c r="A71" s="1" t="s">
        <v>4</v>
      </c>
      <c r="B71">
        <f t="shared" si="13"/>
        <v>6.7441443652000943E-2</v>
      </c>
    </row>
    <row r="72" spans="1:2" x14ac:dyDescent="0.25">
      <c r="A72" s="1" t="s">
        <v>5</v>
      </c>
      <c r="B72">
        <f t="shared" si="13"/>
        <v>0.24804779732265428</v>
      </c>
    </row>
    <row r="74" spans="1:2" x14ac:dyDescent="0.25">
      <c r="A74" t="s">
        <v>34</v>
      </c>
      <c r="B74" s="6" t="s">
        <v>16</v>
      </c>
    </row>
    <row r="75" spans="1:2" x14ac:dyDescent="0.25">
      <c r="A75" s="11" t="s">
        <v>10</v>
      </c>
    </row>
    <row r="76" spans="1:2" x14ac:dyDescent="0.25">
      <c r="A76" s="1" t="s">
        <v>0</v>
      </c>
      <c r="B76" s="17"/>
    </row>
    <row r="77" spans="1:2" x14ac:dyDescent="0.25">
      <c r="A77" s="1" t="s">
        <v>1</v>
      </c>
      <c r="B77" s="17"/>
    </row>
    <row r="78" spans="1:2" x14ac:dyDescent="0.25">
      <c r="A78" s="1" t="s">
        <v>2</v>
      </c>
      <c r="B78" s="17"/>
    </row>
    <row r="79" spans="1:2" x14ac:dyDescent="0.25">
      <c r="A79" s="1" t="s">
        <v>3</v>
      </c>
      <c r="B79" s="17"/>
    </row>
    <row r="80" spans="1:2" x14ac:dyDescent="0.25">
      <c r="A80" s="1" t="s">
        <v>4</v>
      </c>
      <c r="B80" s="17"/>
    </row>
    <row r="81" spans="1:4" x14ac:dyDescent="0.25">
      <c r="A81" s="1" t="s">
        <v>5</v>
      </c>
      <c r="B81" s="17"/>
    </row>
    <row r="82" spans="1:4" x14ac:dyDescent="0.25">
      <c r="A82" s="8" t="s">
        <v>8</v>
      </c>
      <c r="B82" s="18"/>
      <c r="D82" s="13"/>
    </row>
    <row r="83" spans="1:4" x14ac:dyDescent="0.25">
      <c r="A83" s="11" t="s">
        <v>11</v>
      </c>
      <c r="B83" s="17"/>
    </row>
    <row r="84" spans="1:4" x14ac:dyDescent="0.25">
      <c r="A84" s="1" t="s">
        <v>0</v>
      </c>
      <c r="B84" s="17"/>
    </row>
    <row r="85" spans="1:4" x14ac:dyDescent="0.25">
      <c r="A85" s="1" t="s">
        <v>1</v>
      </c>
      <c r="B85" s="17"/>
    </row>
    <row r="86" spans="1:4" x14ac:dyDescent="0.25">
      <c r="A86" s="1" t="s">
        <v>2</v>
      </c>
      <c r="B86" s="17"/>
    </row>
    <row r="87" spans="1:4" x14ac:dyDescent="0.25">
      <c r="A87" s="1" t="s">
        <v>3</v>
      </c>
      <c r="B87" s="17"/>
    </row>
    <row r="88" spans="1:4" x14ac:dyDescent="0.25">
      <c r="A88" s="1" t="s">
        <v>4</v>
      </c>
      <c r="B88" s="17"/>
    </row>
    <row r="89" spans="1:4" x14ac:dyDescent="0.25">
      <c r="A89" s="1" t="s">
        <v>5</v>
      </c>
      <c r="B89" s="17"/>
    </row>
    <row r="90" spans="1:4" x14ac:dyDescent="0.25">
      <c r="A90" s="8" t="s">
        <v>8</v>
      </c>
      <c r="B90" s="18"/>
    </row>
    <row r="91" spans="1:4" x14ac:dyDescent="0.25">
      <c r="A91" s="11" t="s">
        <v>12</v>
      </c>
      <c r="B91" s="17"/>
    </row>
    <row r="92" spans="1:4" x14ac:dyDescent="0.25">
      <c r="A92" s="1" t="s">
        <v>0</v>
      </c>
      <c r="B92" s="17"/>
    </row>
    <row r="93" spans="1:4" x14ac:dyDescent="0.25">
      <c r="A93" s="1" t="s">
        <v>1</v>
      </c>
      <c r="B93" s="17"/>
    </row>
    <row r="94" spans="1:4" x14ac:dyDescent="0.25">
      <c r="A94" s="1" t="s">
        <v>2</v>
      </c>
      <c r="B94" s="17"/>
    </row>
    <row r="95" spans="1:4" x14ac:dyDescent="0.25">
      <c r="A95" s="1" t="s">
        <v>3</v>
      </c>
      <c r="B95" s="17"/>
    </row>
    <row r="96" spans="1:4" x14ac:dyDescent="0.25">
      <c r="A96" s="1" t="s">
        <v>4</v>
      </c>
      <c r="B96" s="17"/>
    </row>
    <row r="97" spans="1:2" x14ac:dyDescent="0.25">
      <c r="A97" s="1" t="s">
        <v>5</v>
      </c>
      <c r="B97" s="17"/>
    </row>
    <row r="98" spans="1:2" x14ac:dyDescent="0.25">
      <c r="A98" s="8" t="s">
        <v>8</v>
      </c>
      <c r="B98" s="18"/>
    </row>
    <row r="99" spans="1:2" x14ac:dyDescent="0.25">
      <c r="A99" s="11" t="s">
        <v>13</v>
      </c>
      <c r="B99" s="17"/>
    </row>
    <row r="100" spans="1:2" x14ac:dyDescent="0.25">
      <c r="A100" s="1" t="s">
        <v>0</v>
      </c>
      <c r="B100" s="17"/>
    </row>
    <row r="101" spans="1:2" x14ac:dyDescent="0.25">
      <c r="A101" s="1" t="s">
        <v>1</v>
      </c>
      <c r="B101" s="17"/>
    </row>
    <row r="102" spans="1:2" x14ac:dyDescent="0.25">
      <c r="A102" s="1" t="s">
        <v>2</v>
      </c>
      <c r="B102" s="17"/>
    </row>
    <row r="103" spans="1:2" x14ac:dyDescent="0.25">
      <c r="A103" s="1" t="s">
        <v>3</v>
      </c>
      <c r="B103" s="17"/>
    </row>
    <row r="104" spans="1:2" x14ac:dyDescent="0.25">
      <c r="A104" s="1" t="s">
        <v>4</v>
      </c>
      <c r="B104" s="17"/>
    </row>
    <row r="105" spans="1:2" x14ac:dyDescent="0.25">
      <c r="A105" s="1" t="s">
        <v>5</v>
      </c>
      <c r="B105" s="17"/>
    </row>
    <row r="106" spans="1:2" x14ac:dyDescent="0.25">
      <c r="A106" s="12" t="s">
        <v>8</v>
      </c>
      <c r="B106" s="18"/>
    </row>
    <row r="107" spans="1:2" x14ac:dyDescent="0.25">
      <c r="B107" s="13"/>
    </row>
    <row r="108" spans="1:2" x14ac:dyDescent="0.25">
      <c r="A108" s="16" t="s">
        <v>8</v>
      </c>
      <c r="B108" s="19"/>
    </row>
    <row r="109" spans="1:2" x14ac:dyDescent="0.25">
      <c r="A109" t="s">
        <v>32</v>
      </c>
      <c r="B109" s="1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zoomScaleNormal="100" workbookViewId="0">
      <selection activeCell="F1" sqref="F1"/>
    </sheetView>
  </sheetViews>
  <sheetFormatPr baseColWidth="10" defaultColWidth="10.85546875" defaultRowHeight="15" x14ac:dyDescent="0.25"/>
  <cols>
    <col min="1" max="1" width="32.28515625" customWidth="1"/>
    <col min="2" max="2" width="11.85546875" bestFit="1" customWidth="1"/>
  </cols>
  <sheetData>
    <row r="1" spans="1:12" x14ac:dyDescent="0.25">
      <c r="A1" t="s">
        <v>14</v>
      </c>
    </row>
    <row r="2" spans="1:12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25">
      <c r="A3" s="5" t="s">
        <v>9</v>
      </c>
      <c r="B3" s="5"/>
      <c r="C3" s="5"/>
      <c r="D3" s="5"/>
      <c r="E3" s="5"/>
      <c r="G3" s="20" t="s">
        <v>38</v>
      </c>
      <c r="H3" s="20"/>
      <c r="I3" s="20"/>
      <c r="J3" s="20"/>
      <c r="K3" s="20"/>
      <c r="L3" s="20"/>
    </row>
    <row r="4" spans="1:12" x14ac:dyDescent="0.2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2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2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2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2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x14ac:dyDescent="0.25">
      <c r="A11" s="5" t="s">
        <v>7</v>
      </c>
      <c r="B11" s="10"/>
      <c r="C11" s="10"/>
      <c r="D11" s="10"/>
      <c r="E11" s="10"/>
    </row>
    <row r="12" spans="1:12" x14ac:dyDescent="0.2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2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2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x14ac:dyDescent="0.25">
      <c r="B20" s="3"/>
      <c r="C20" s="3"/>
      <c r="D20" s="3"/>
      <c r="E20" s="3"/>
    </row>
    <row r="21" spans="1: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x14ac:dyDescent="0.25">
      <c r="A22" s="4" t="s">
        <v>22</v>
      </c>
      <c r="B22">
        <f>B19/1000000</f>
        <v>38.491971999999997</v>
      </c>
      <c r="C22">
        <f t="shared" ref="C22:E22" si="2">C19/1000000</f>
        <v>40.788452999999997</v>
      </c>
      <c r="D22">
        <f t="shared" si="2"/>
        <v>44.494501999999997</v>
      </c>
      <c r="E22">
        <f t="shared" si="2"/>
        <v>45.376762999999997</v>
      </c>
    </row>
    <row r="23" spans="1:5" x14ac:dyDescent="0.25">
      <c r="A23" s="4" t="s">
        <v>23</v>
      </c>
      <c r="B23">
        <f>B18/B22</f>
        <v>10714.635752706889</v>
      </c>
      <c r="C23">
        <f t="shared" ref="C23:E23" si="3">C18/C22</f>
        <v>13802.865645642481</v>
      </c>
      <c r="D23">
        <f t="shared" si="3"/>
        <v>13224.36895019624</v>
      </c>
      <c r="E23">
        <f t="shared" si="3"/>
        <v>11813.496342004948</v>
      </c>
    </row>
    <row r="24" spans="1:5" x14ac:dyDescent="0.25">
      <c r="A24" s="4" t="s">
        <v>24</v>
      </c>
    </row>
    <row r="25" spans="1:5" x14ac:dyDescent="0.25">
      <c r="A25" s="1" t="s">
        <v>0</v>
      </c>
      <c r="B25">
        <f>B12/$B$18</f>
        <v>3.0387432046220689E-2</v>
      </c>
      <c r="C25">
        <f>C12/$C$18</f>
        <v>2.5947962264714786E-2</v>
      </c>
      <c r="D25">
        <f>D12/$D$18</f>
        <v>2.7957329901480726E-2</v>
      </c>
      <c r="E25">
        <f>E12/$E$18</f>
        <v>2.9171105915274102E-2</v>
      </c>
    </row>
    <row r="26" spans="1:5" x14ac:dyDescent="0.25">
      <c r="A26" s="1" t="s">
        <v>1</v>
      </c>
      <c r="B26">
        <f t="shared" ref="B26:B30" si="4">B13/$B$18</f>
        <v>7.3779000182570692E-3</v>
      </c>
      <c r="C26">
        <f t="shared" ref="C26:C30" si="5">C13/$C$18</f>
        <v>6.9765497148630024E-3</v>
      </c>
      <c r="D26">
        <f t="shared" ref="D26:D30" si="6">D13/$D$18</f>
        <v>7.3847496236608681E-3</v>
      </c>
      <c r="E26">
        <f t="shared" ref="E26:E30" si="7">E13/$E$18</f>
        <v>6.7904904964368592E-3</v>
      </c>
    </row>
    <row r="27" spans="1:5" x14ac:dyDescent="0.25">
      <c r="A27" s="1" t="s">
        <v>2</v>
      </c>
      <c r="B27">
        <f t="shared" si="4"/>
        <v>0.50876265203866933</v>
      </c>
      <c r="C27">
        <f t="shared" si="5"/>
        <v>0.53381021364465753</v>
      </c>
      <c r="D27">
        <f t="shared" si="6"/>
        <v>0.57470420813157497</v>
      </c>
      <c r="E27">
        <f t="shared" si="7"/>
        <v>0.58616024558197743</v>
      </c>
    </row>
    <row r="28" spans="1:5" x14ac:dyDescent="0.25">
      <c r="A28" s="1" t="s">
        <v>3</v>
      </c>
      <c r="B28">
        <f t="shared" si="4"/>
        <v>4.6539001916810187E-2</v>
      </c>
      <c r="C28">
        <f t="shared" si="5"/>
        <v>4.6181822677178998E-2</v>
      </c>
      <c r="D28">
        <f t="shared" si="6"/>
        <v>4.7676007250467091E-2</v>
      </c>
      <c r="E28">
        <f t="shared" si="7"/>
        <v>3.1668489078441935E-2</v>
      </c>
    </row>
    <row r="29" spans="1:5" x14ac:dyDescent="0.25">
      <c r="A29" s="1" t="s">
        <v>4</v>
      </c>
      <c r="B29">
        <f t="shared" si="4"/>
        <v>9.8363220712836472E-2</v>
      </c>
      <c r="C29">
        <f t="shared" si="5"/>
        <v>9.3202244641497567E-2</v>
      </c>
      <c r="D29">
        <f t="shared" si="6"/>
        <v>7.8864991631520484E-2</v>
      </c>
      <c r="E29">
        <f t="shared" si="7"/>
        <v>6.8376848954677119E-2</v>
      </c>
    </row>
    <row r="30" spans="1:5" x14ac:dyDescent="0.25">
      <c r="A30" s="1" t="s">
        <v>5</v>
      </c>
      <c r="B30">
        <f t="shared" si="4"/>
        <v>0.30856979326720613</v>
      </c>
      <c r="C30">
        <f t="shared" si="5"/>
        <v>0.29388120705708809</v>
      </c>
      <c r="D30">
        <f t="shared" si="6"/>
        <v>0.26341271346129586</v>
      </c>
      <c r="E30">
        <f t="shared" si="7"/>
        <v>0.27783281997319254</v>
      </c>
    </row>
    <row r="31" spans="1:5" x14ac:dyDescent="0.25">
      <c r="A31" s="4" t="s">
        <v>25</v>
      </c>
    </row>
    <row r="32" spans="1:5" x14ac:dyDescent="0.25">
      <c r="A32" s="1" t="s">
        <v>0</v>
      </c>
      <c r="B32">
        <f>B4/B12</f>
        <v>0.51863792969550593</v>
      </c>
      <c r="C32">
        <f t="shared" ref="C32:E32" si="8">C4/C12</f>
        <v>0.51039898938325989</v>
      </c>
      <c r="D32">
        <f t="shared" si="8"/>
        <v>0.46803370040083009</v>
      </c>
      <c r="E32">
        <f t="shared" si="8"/>
        <v>0.43277915241991494</v>
      </c>
    </row>
    <row r="33" spans="1:5" x14ac:dyDescent="0.25">
      <c r="A33" s="1" t="s">
        <v>1</v>
      </c>
      <c r="B33">
        <f t="shared" ref="B33:E37" si="9">B5/B13</f>
        <v>3.1418056721120435</v>
      </c>
      <c r="C33">
        <f t="shared" si="9"/>
        <v>3.3395801454746437</v>
      </c>
      <c r="D33">
        <f t="shared" si="9"/>
        <v>3.247566788824829</v>
      </c>
      <c r="E33">
        <f t="shared" si="9"/>
        <v>3.7375828374151423</v>
      </c>
    </row>
    <row r="34" spans="1:5" x14ac:dyDescent="0.25">
      <c r="A34" s="1" t="s">
        <v>2</v>
      </c>
      <c r="B34">
        <f t="shared" si="9"/>
        <v>1.6825944689818559E-2</v>
      </c>
      <c r="C34">
        <f t="shared" si="9"/>
        <v>1.4096526942031255E-2</v>
      </c>
      <c r="D34">
        <f t="shared" si="9"/>
        <v>1.3708542074957928E-2</v>
      </c>
      <c r="E34">
        <f t="shared" si="9"/>
        <v>1.3164458899275684E-2</v>
      </c>
    </row>
    <row r="35" spans="1:5" x14ac:dyDescent="0.25">
      <c r="A35" s="1" t="s">
        <v>3</v>
      </c>
      <c r="B35">
        <f t="shared" si="9"/>
        <v>0.61308472903486466</v>
      </c>
      <c r="C35">
        <f t="shared" si="9"/>
        <v>0.57444376750370452</v>
      </c>
      <c r="D35">
        <f t="shared" si="9"/>
        <v>0.61805764615368675</v>
      </c>
      <c r="E35">
        <f t="shared" si="9"/>
        <v>0.77660719961306779</v>
      </c>
    </row>
    <row r="36" spans="1:5" x14ac:dyDescent="0.25">
      <c r="A36" s="1" t="s">
        <v>4</v>
      </c>
      <c r="B36">
        <f t="shared" si="9"/>
        <v>8.4619463971196879E-2</v>
      </c>
      <c r="C36">
        <f>C8/C16</f>
        <v>7.5400589190179584E-2</v>
      </c>
      <c r="D36">
        <f t="shared" si="9"/>
        <v>7.7691850183814748E-2</v>
      </c>
      <c r="E36">
        <f t="shared" si="9"/>
        <v>9.1507230899614489E-2</v>
      </c>
    </row>
    <row r="37" spans="1:5" x14ac:dyDescent="0.25">
      <c r="A37" s="1" t="s">
        <v>5</v>
      </c>
      <c r="B37">
        <f t="shared" si="9"/>
        <v>9.229345573168693E-2</v>
      </c>
      <c r="C37">
        <f t="shared" si="9"/>
        <v>7.351018284518529E-2</v>
      </c>
      <c r="D37">
        <f t="shared" si="9"/>
        <v>8.4778443414947169E-2</v>
      </c>
      <c r="E37">
        <f t="shared" si="9"/>
        <v>8.8935146287656669E-2</v>
      </c>
    </row>
    <row r="39" spans="1:5" x14ac:dyDescent="0.25">
      <c r="A39" t="s">
        <v>17</v>
      </c>
      <c r="B39" s="6" t="s">
        <v>35</v>
      </c>
      <c r="C39" s="6" t="s">
        <v>36</v>
      </c>
      <c r="D39" s="6" t="s">
        <v>37</v>
      </c>
    </row>
    <row r="40" spans="1:5" x14ac:dyDescent="0.25">
      <c r="A40" s="4" t="s">
        <v>26</v>
      </c>
    </row>
    <row r="41" spans="1:5" x14ac:dyDescent="0.25">
      <c r="A41" s="4" t="s">
        <v>27</v>
      </c>
    </row>
    <row r="42" spans="1:5" x14ac:dyDescent="0.25">
      <c r="A42" s="4" t="s">
        <v>29</v>
      </c>
    </row>
    <row r="43" spans="1:5" x14ac:dyDescent="0.25">
      <c r="A43" s="1" t="s">
        <v>0</v>
      </c>
    </row>
    <row r="44" spans="1:5" x14ac:dyDescent="0.25">
      <c r="A44" s="1" t="s">
        <v>1</v>
      </c>
    </row>
    <row r="45" spans="1:5" x14ac:dyDescent="0.25">
      <c r="A45" s="1" t="s">
        <v>2</v>
      </c>
    </row>
    <row r="46" spans="1:5" x14ac:dyDescent="0.25">
      <c r="A46" s="1" t="s">
        <v>3</v>
      </c>
    </row>
    <row r="47" spans="1:5" x14ac:dyDescent="0.25">
      <c r="A47" s="1" t="s">
        <v>4</v>
      </c>
    </row>
    <row r="48" spans="1:5" x14ac:dyDescent="0.25">
      <c r="A48" s="1" t="s">
        <v>5</v>
      </c>
    </row>
    <row r="49" spans="1:1" x14ac:dyDescent="0.25">
      <c r="A49" s="4" t="s">
        <v>28</v>
      </c>
    </row>
    <row r="50" spans="1:1" x14ac:dyDescent="0.25">
      <c r="A50" s="1" t="s">
        <v>0</v>
      </c>
    </row>
    <row r="51" spans="1:1" x14ac:dyDescent="0.25">
      <c r="A51" s="1" t="s">
        <v>1</v>
      </c>
    </row>
    <row r="52" spans="1:1" x14ac:dyDescent="0.25">
      <c r="A52" s="1" t="s">
        <v>2</v>
      </c>
    </row>
    <row r="53" spans="1:1" x14ac:dyDescent="0.25">
      <c r="A53" s="1" t="s">
        <v>3</v>
      </c>
    </row>
    <row r="54" spans="1:1" x14ac:dyDescent="0.25">
      <c r="A54" s="1" t="s">
        <v>4</v>
      </c>
    </row>
    <row r="55" spans="1:1" x14ac:dyDescent="0.25">
      <c r="A55" s="1" t="s">
        <v>5</v>
      </c>
    </row>
    <row r="57" spans="1:1" x14ac:dyDescent="0.25">
      <c r="A57" t="s">
        <v>18</v>
      </c>
    </row>
    <row r="58" spans="1:1" x14ac:dyDescent="0.25">
      <c r="A58" s="4" t="s">
        <v>30</v>
      </c>
    </row>
    <row r="59" spans="1:1" x14ac:dyDescent="0.25">
      <c r="A59" s="1" t="s">
        <v>0</v>
      </c>
    </row>
    <row r="60" spans="1:1" x14ac:dyDescent="0.25">
      <c r="A60" s="1" t="s">
        <v>1</v>
      </c>
    </row>
    <row r="61" spans="1:1" x14ac:dyDescent="0.25">
      <c r="A61" s="1" t="s">
        <v>2</v>
      </c>
    </row>
    <row r="62" spans="1:1" x14ac:dyDescent="0.25">
      <c r="A62" s="1" t="s">
        <v>3</v>
      </c>
    </row>
    <row r="63" spans="1:1" x14ac:dyDescent="0.25">
      <c r="A63" s="1" t="s">
        <v>4</v>
      </c>
    </row>
    <row r="64" spans="1:1" x14ac:dyDescent="0.25">
      <c r="A64" s="1" t="s">
        <v>5</v>
      </c>
    </row>
    <row r="66" spans="1:4" x14ac:dyDescent="0.25">
      <c r="A66" t="s">
        <v>19</v>
      </c>
      <c r="B66" s="6" t="s">
        <v>35</v>
      </c>
      <c r="C66" s="6" t="s">
        <v>36</v>
      </c>
      <c r="D66" s="6" t="s">
        <v>37</v>
      </c>
    </row>
    <row r="67" spans="1:4" x14ac:dyDescent="0.25">
      <c r="A67" s="11" t="s">
        <v>10</v>
      </c>
    </row>
    <row r="68" spans="1:4" x14ac:dyDescent="0.25">
      <c r="A68" s="1" t="s">
        <v>0</v>
      </c>
      <c r="B68" s="13"/>
    </row>
    <row r="69" spans="1:4" x14ac:dyDescent="0.25">
      <c r="A69" s="1" t="s">
        <v>1</v>
      </c>
      <c r="B69" s="13"/>
    </row>
    <row r="70" spans="1:4" x14ac:dyDescent="0.25">
      <c r="A70" s="1" t="s">
        <v>2</v>
      </c>
      <c r="B70" s="13"/>
    </row>
    <row r="71" spans="1:4" x14ac:dyDescent="0.25">
      <c r="A71" s="1" t="s">
        <v>3</v>
      </c>
      <c r="B71" s="13"/>
    </row>
    <row r="72" spans="1:4" x14ac:dyDescent="0.25">
      <c r="A72" s="1" t="s">
        <v>4</v>
      </c>
      <c r="B72" s="13"/>
    </row>
    <row r="73" spans="1:4" x14ac:dyDescent="0.25">
      <c r="A73" s="1" t="s">
        <v>5</v>
      </c>
      <c r="B73" s="13"/>
    </row>
    <row r="74" spans="1:4" x14ac:dyDescent="0.25">
      <c r="A74" s="8" t="s">
        <v>8</v>
      </c>
      <c r="B74" s="14"/>
    </row>
    <row r="75" spans="1:4" x14ac:dyDescent="0.25">
      <c r="A75" s="11" t="s">
        <v>11</v>
      </c>
      <c r="B75" s="13"/>
    </row>
    <row r="76" spans="1:4" x14ac:dyDescent="0.25">
      <c r="A76" s="1" t="s">
        <v>0</v>
      </c>
      <c r="B76" s="13"/>
    </row>
    <row r="77" spans="1:4" x14ac:dyDescent="0.25">
      <c r="A77" s="1" t="s">
        <v>1</v>
      </c>
      <c r="B77" s="13"/>
    </row>
    <row r="78" spans="1:4" x14ac:dyDescent="0.25">
      <c r="A78" s="1" t="s">
        <v>2</v>
      </c>
      <c r="B78" s="13"/>
    </row>
    <row r="79" spans="1:4" x14ac:dyDescent="0.25">
      <c r="A79" s="1" t="s">
        <v>3</v>
      </c>
      <c r="B79" s="13"/>
    </row>
    <row r="80" spans="1:4" x14ac:dyDescent="0.25">
      <c r="A80" s="1" t="s">
        <v>4</v>
      </c>
      <c r="B80" s="13"/>
    </row>
    <row r="81" spans="1:2" x14ac:dyDescent="0.25">
      <c r="A81" s="1" t="s">
        <v>5</v>
      </c>
      <c r="B81" s="13"/>
    </row>
    <row r="82" spans="1:2" x14ac:dyDescent="0.25">
      <c r="A82" s="8" t="s">
        <v>8</v>
      </c>
      <c r="B82" s="14"/>
    </row>
    <row r="83" spans="1:2" x14ac:dyDescent="0.25">
      <c r="A83" s="11" t="s">
        <v>12</v>
      </c>
      <c r="B83" s="13"/>
    </row>
    <row r="84" spans="1:2" x14ac:dyDescent="0.25">
      <c r="A84" s="1" t="s">
        <v>0</v>
      </c>
      <c r="B84" s="13"/>
    </row>
    <row r="85" spans="1:2" x14ac:dyDescent="0.25">
      <c r="A85" s="1" t="s">
        <v>1</v>
      </c>
      <c r="B85" s="13"/>
    </row>
    <row r="86" spans="1:2" x14ac:dyDescent="0.25">
      <c r="A86" s="1" t="s">
        <v>2</v>
      </c>
      <c r="B86" s="13"/>
    </row>
    <row r="87" spans="1:2" x14ac:dyDescent="0.25">
      <c r="A87" s="1" t="s">
        <v>3</v>
      </c>
      <c r="B87" s="13"/>
    </row>
    <row r="88" spans="1:2" x14ac:dyDescent="0.25">
      <c r="A88" s="1" t="s">
        <v>4</v>
      </c>
      <c r="B88" s="13"/>
    </row>
    <row r="89" spans="1:2" x14ac:dyDescent="0.25">
      <c r="A89" s="1" t="s">
        <v>5</v>
      </c>
      <c r="B89" s="13"/>
    </row>
    <row r="90" spans="1:2" x14ac:dyDescent="0.25">
      <c r="A90" s="8" t="s">
        <v>8</v>
      </c>
      <c r="B90" s="14"/>
    </row>
    <row r="91" spans="1:2" x14ac:dyDescent="0.25">
      <c r="A91" s="11" t="s">
        <v>13</v>
      </c>
      <c r="B91" s="13"/>
    </row>
    <row r="92" spans="1:2" x14ac:dyDescent="0.25">
      <c r="A92" s="1" t="s">
        <v>0</v>
      </c>
      <c r="B92" s="13"/>
    </row>
    <row r="93" spans="1:2" x14ac:dyDescent="0.25">
      <c r="A93" s="1" t="s">
        <v>1</v>
      </c>
      <c r="B93" s="13"/>
    </row>
    <row r="94" spans="1:2" x14ac:dyDescent="0.25">
      <c r="A94" s="1" t="s">
        <v>2</v>
      </c>
      <c r="B94" s="13"/>
    </row>
    <row r="95" spans="1:2" x14ac:dyDescent="0.25">
      <c r="A95" s="1" t="s">
        <v>3</v>
      </c>
      <c r="B95" s="13"/>
    </row>
    <row r="96" spans="1:2" x14ac:dyDescent="0.25">
      <c r="A96" s="1" t="s">
        <v>4</v>
      </c>
      <c r="B96" s="13"/>
    </row>
    <row r="97" spans="1:4" x14ac:dyDescent="0.25">
      <c r="A97" s="1" t="s">
        <v>5</v>
      </c>
      <c r="B97" s="13"/>
    </row>
    <row r="98" spans="1:4" x14ac:dyDescent="0.25">
      <c r="A98" s="12" t="s">
        <v>8</v>
      </c>
      <c r="B98" s="14"/>
    </row>
    <row r="99" spans="1:4" x14ac:dyDescent="0.25">
      <c r="B99" s="13"/>
    </row>
    <row r="100" spans="1:4" x14ac:dyDescent="0.25">
      <c r="A100" s="16" t="s">
        <v>8</v>
      </c>
      <c r="B100" s="15"/>
      <c r="C100" s="15"/>
      <c r="D100" s="15"/>
    </row>
    <row r="101" spans="1:4" x14ac:dyDescent="0.25">
      <c r="A101" t="s">
        <v>31</v>
      </c>
      <c r="B101" s="13"/>
    </row>
  </sheetData>
  <mergeCells count="1">
    <mergeCell ref="G3:L8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>
      <selection activeCell="F1" sqref="F1"/>
    </sheetView>
  </sheetViews>
  <sheetFormatPr baseColWidth="10" defaultColWidth="10.85546875" defaultRowHeight="15" x14ac:dyDescent="0.25"/>
  <cols>
    <col min="1" max="1" width="32.28515625" customWidth="1"/>
    <col min="2" max="2" width="11.85546875" bestFit="1" customWidth="1"/>
  </cols>
  <sheetData>
    <row r="1" spans="1:12" x14ac:dyDescent="0.25">
      <c r="A1" t="s">
        <v>14</v>
      </c>
    </row>
    <row r="2" spans="1:12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25">
      <c r="A3" s="5" t="s">
        <v>9</v>
      </c>
      <c r="B3" s="5"/>
      <c r="C3" s="5"/>
      <c r="D3" s="5"/>
      <c r="E3" s="5"/>
      <c r="G3" s="20" t="s">
        <v>39</v>
      </c>
      <c r="H3" s="20"/>
      <c r="I3" s="20"/>
      <c r="J3" s="20"/>
      <c r="K3" s="20"/>
      <c r="L3" s="20"/>
    </row>
    <row r="4" spans="1:12" x14ac:dyDescent="0.2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2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2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2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2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x14ac:dyDescent="0.25">
      <c r="A11" s="5" t="s">
        <v>7</v>
      </c>
      <c r="B11" s="10"/>
      <c r="C11" s="10"/>
      <c r="D11" s="10"/>
      <c r="E11" s="10"/>
    </row>
    <row r="12" spans="1:12" x14ac:dyDescent="0.2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2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2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x14ac:dyDescent="0.25">
      <c r="B20" s="3"/>
      <c r="C20" s="3"/>
      <c r="D20" s="3"/>
      <c r="E20" s="3"/>
    </row>
    <row r="21" spans="1: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x14ac:dyDescent="0.25">
      <c r="A22" s="4" t="s">
        <v>22</v>
      </c>
      <c r="B22">
        <f>B19/1000000</f>
        <v>38.491971999999997</v>
      </c>
      <c r="C22">
        <f t="shared" ref="C22:E22" si="2">C19/1000000</f>
        <v>40.788452999999997</v>
      </c>
      <c r="D22">
        <f t="shared" si="2"/>
        <v>44.494501999999997</v>
      </c>
      <c r="E22">
        <f t="shared" si="2"/>
        <v>45.376762999999997</v>
      </c>
    </row>
    <row r="23" spans="1:5" x14ac:dyDescent="0.25">
      <c r="A23" s="4" t="s">
        <v>23</v>
      </c>
      <c r="B23">
        <f>B18/B22</f>
        <v>10714.635752706889</v>
      </c>
      <c r="C23">
        <f t="shared" ref="C23:E23" si="3">C18/C22</f>
        <v>13802.865645642481</v>
      </c>
      <c r="D23">
        <f t="shared" si="3"/>
        <v>13224.36895019624</v>
      </c>
      <c r="E23">
        <f t="shared" si="3"/>
        <v>11813.496342004948</v>
      </c>
    </row>
    <row r="24" spans="1:5" x14ac:dyDescent="0.25">
      <c r="A24" s="4" t="s">
        <v>24</v>
      </c>
    </row>
    <row r="25" spans="1:5" x14ac:dyDescent="0.25">
      <c r="A25" s="1" t="s">
        <v>0</v>
      </c>
      <c r="B25">
        <f>B12/$B$18</f>
        <v>3.0387432046220689E-2</v>
      </c>
      <c r="C25">
        <f>C12/$C$18</f>
        <v>2.5947962264714786E-2</v>
      </c>
      <c r="D25">
        <f>D12/$D$18</f>
        <v>2.7957329901480726E-2</v>
      </c>
      <c r="E25">
        <f>E12/$E$18</f>
        <v>2.9171105915274102E-2</v>
      </c>
    </row>
    <row r="26" spans="1:5" x14ac:dyDescent="0.25">
      <c r="A26" s="1" t="s">
        <v>1</v>
      </c>
      <c r="B26">
        <f t="shared" ref="B26:B30" si="4">B13/$B$18</f>
        <v>7.3779000182570692E-3</v>
      </c>
      <c r="C26">
        <f t="shared" ref="C26:C30" si="5">C13/$C$18</f>
        <v>6.9765497148630024E-3</v>
      </c>
      <c r="D26">
        <f t="shared" ref="D26:D30" si="6">D13/$D$18</f>
        <v>7.3847496236608681E-3</v>
      </c>
      <c r="E26">
        <f t="shared" ref="E26:E30" si="7">E13/$E$18</f>
        <v>6.7904904964368592E-3</v>
      </c>
    </row>
    <row r="27" spans="1:5" x14ac:dyDescent="0.25">
      <c r="A27" s="1" t="s">
        <v>2</v>
      </c>
      <c r="B27">
        <f t="shared" si="4"/>
        <v>0.50876265203866933</v>
      </c>
      <c r="C27">
        <f t="shared" si="5"/>
        <v>0.53381021364465753</v>
      </c>
      <c r="D27">
        <f t="shared" si="6"/>
        <v>0.57470420813157497</v>
      </c>
      <c r="E27">
        <f t="shared" si="7"/>
        <v>0.58616024558197743</v>
      </c>
    </row>
    <row r="28" spans="1:5" x14ac:dyDescent="0.25">
      <c r="A28" s="1" t="s">
        <v>3</v>
      </c>
      <c r="B28">
        <f t="shared" si="4"/>
        <v>4.6539001916810187E-2</v>
      </c>
      <c r="C28">
        <f t="shared" si="5"/>
        <v>4.6181822677178998E-2</v>
      </c>
      <c r="D28">
        <f t="shared" si="6"/>
        <v>4.7676007250467091E-2</v>
      </c>
      <c r="E28">
        <f t="shared" si="7"/>
        <v>3.1668489078441935E-2</v>
      </c>
    </row>
    <row r="29" spans="1:5" x14ac:dyDescent="0.25">
      <c r="A29" s="1" t="s">
        <v>4</v>
      </c>
      <c r="B29">
        <f t="shared" si="4"/>
        <v>9.8363220712836472E-2</v>
      </c>
      <c r="C29">
        <f t="shared" si="5"/>
        <v>9.3202244641497567E-2</v>
      </c>
      <c r="D29">
        <f t="shared" si="6"/>
        <v>7.8864991631520484E-2</v>
      </c>
      <c r="E29">
        <f t="shared" si="7"/>
        <v>6.8376848954677119E-2</v>
      </c>
    </row>
    <row r="30" spans="1:5" x14ac:dyDescent="0.25">
      <c r="A30" s="1" t="s">
        <v>5</v>
      </c>
      <c r="B30">
        <f t="shared" si="4"/>
        <v>0.30856979326720613</v>
      </c>
      <c r="C30">
        <f t="shared" si="5"/>
        <v>0.29388120705708809</v>
      </c>
      <c r="D30">
        <f t="shared" si="6"/>
        <v>0.26341271346129586</v>
      </c>
      <c r="E30">
        <f t="shared" si="7"/>
        <v>0.27783281997319254</v>
      </c>
    </row>
    <row r="31" spans="1:5" x14ac:dyDescent="0.25">
      <c r="A31" s="4" t="s">
        <v>25</v>
      </c>
    </row>
    <row r="32" spans="1:5" x14ac:dyDescent="0.25">
      <c r="A32" s="1" t="s">
        <v>0</v>
      </c>
      <c r="B32">
        <f>B4/B12</f>
        <v>0.51863792969550593</v>
      </c>
      <c r="C32">
        <f t="shared" ref="C32:E32" si="8">C4/C12</f>
        <v>0.51039898938325989</v>
      </c>
      <c r="D32">
        <f t="shared" si="8"/>
        <v>0.46803370040083009</v>
      </c>
      <c r="E32">
        <f t="shared" si="8"/>
        <v>0.43277915241991494</v>
      </c>
    </row>
    <row r="33" spans="1:5" x14ac:dyDescent="0.25">
      <c r="A33" s="1" t="s">
        <v>1</v>
      </c>
      <c r="B33">
        <f t="shared" ref="B33:E37" si="9">B5/B13</f>
        <v>3.1418056721120435</v>
      </c>
      <c r="C33">
        <f t="shared" si="9"/>
        <v>3.3395801454746437</v>
      </c>
      <c r="D33">
        <f t="shared" si="9"/>
        <v>3.247566788824829</v>
      </c>
      <c r="E33">
        <f t="shared" si="9"/>
        <v>3.7375828374151423</v>
      </c>
    </row>
    <row r="34" spans="1:5" x14ac:dyDescent="0.25">
      <c r="A34" s="1" t="s">
        <v>2</v>
      </c>
      <c r="B34">
        <f t="shared" si="9"/>
        <v>1.6825944689818559E-2</v>
      </c>
      <c r="C34">
        <f t="shared" si="9"/>
        <v>1.4096526942031255E-2</v>
      </c>
      <c r="D34">
        <f t="shared" si="9"/>
        <v>1.3708542074957928E-2</v>
      </c>
      <c r="E34">
        <f t="shared" si="9"/>
        <v>1.3164458899275684E-2</v>
      </c>
    </row>
    <row r="35" spans="1:5" x14ac:dyDescent="0.25">
      <c r="A35" s="1" t="s">
        <v>3</v>
      </c>
      <c r="B35">
        <f t="shared" si="9"/>
        <v>0.61308472903486466</v>
      </c>
      <c r="C35">
        <f t="shared" si="9"/>
        <v>0.57444376750370452</v>
      </c>
      <c r="D35">
        <f t="shared" si="9"/>
        <v>0.61805764615368675</v>
      </c>
      <c r="E35">
        <f t="shared" si="9"/>
        <v>0.77660719961306779</v>
      </c>
    </row>
    <row r="36" spans="1:5" x14ac:dyDescent="0.25">
      <c r="A36" s="1" t="s">
        <v>4</v>
      </c>
      <c r="B36">
        <f t="shared" si="9"/>
        <v>8.4619463971196879E-2</v>
      </c>
      <c r="C36">
        <f>C8/C16</f>
        <v>7.5400589190179584E-2</v>
      </c>
      <c r="D36">
        <f t="shared" si="9"/>
        <v>7.7691850183814748E-2</v>
      </c>
      <c r="E36">
        <f t="shared" si="9"/>
        <v>9.1507230899614489E-2</v>
      </c>
    </row>
    <row r="37" spans="1:5" x14ac:dyDescent="0.25">
      <c r="A37" s="1" t="s">
        <v>5</v>
      </c>
      <c r="B37">
        <f t="shared" si="9"/>
        <v>9.229345573168693E-2</v>
      </c>
      <c r="C37">
        <f t="shared" si="9"/>
        <v>7.351018284518529E-2</v>
      </c>
      <c r="D37">
        <f t="shared" si="9"/>
        <v>8.4778443414947169E-2</v>
      </c>
      <c r="E37">
        <f t="shared" si="9"/>
        <v>8.8935146287656669E-2</v>
      </c>
    </row>
    <row r="39" spans="1:5" x14ac:dyDescent="0.25">
      <c r="A39" t="s">
        <v>17</v>
      </c>
      <c r="B39" s="6" t="s">
        <v>35</v>
      </c>
      <c r="C39" s="6" t="s">
        <v>36</v>
      </c>
      <c r="D39" s="6" t="s">
        <v>37</v>
      </c>
    </row>
    <row r="40" spans="1:5" x14ac:dyDescent="0.25">
      <c r="A40" s="4" t="s">
        <v>26</v>
      </c>
    </row>
    <row r="41" spans="1:5" x14ac:dyDescent="0.25">
      <c r="A41" s="4" t="s">
        <v>27</v>
      </c>
    </row>
    <row r="42" spans="1:5" x14ac:dyDescent="0.25">
      <c r="A42" s="4" t="s">
        <v>29</v>
      </c>
    </row>
    <row r="43" spans="1:5" x14ac:dyDescent="0.25">
      <c r="A43" s="1" t="s">
        <v>0</v>
      </c>
    </row>
    <row r="44" spans="1:5" x14ac:dyDescent="0.25">
      <c r="A44" s="1" t="s">
        <v>1</v>
      </c>
    </row>
    <row r="45" spans="1:5" x14ac:dyDescent="0.25">
      <c r="A45" s="1" t="s">
        <v>2</v>
      </c>
    </row>
    <row r="46" spans="1:5" x14ac:dyDescent="0.25">
      <c r="A46" s="1" t="s">
        <v>3</v>
      </c>
    </row>
    <row r="47" spans="1:5" x14ac:dyDescent="0.25">
      <c r="A47" s="1" t="s">
        <v>4</v>
      </c>
    </row>
    <row r="48" spans="1:5" x14ac:dyDescent="0.25">
      <c r="A48" s="1" t="s">
        <v>5</v>
      </c>
    </row>
    <row r="49" spans="1:1" x14ac:dyDescent="0.25">
      <c r="A49" s="4" t="s">
        <v>28</v>
      </c>
    </row>
    <row r="50" spans="1:1" x14ac:dyDescent="0.25">
      <c r="A50" s="1" t="s">
        <v>0</v>
      </c>
    </row>
    <row r="51" spans="1:1" x14ac:dyDescent="0.25">
      <c r="A51" s="1" t="s">
        <v>1</v>
      </c>
    </row>
    <row r="52" spans="1:1" x14ac:dyDescent="0.25">
      <c r="A52" s="1" t="s">
        <v>2</v>
      </c>
    </row>
    <row r="53" spans="1:1" x14ac:dyDescent="0.25">
      <c r="A53" s="1" t="s">
        <v>3</v>
      </c>
    </row>
    <row r="54" spans="1:1" x14ac:dyDescent="0.25">
      <c r="A54" s="1" t="s">
        <v>4</v>
      </c>
    </row>
    <row r="55" spans="1:1" x14ac:dyDescent="0.25">
      <c r="A55" s="1" t="s">
        <v>5</v>
      </c>
    </row>
    <row r="57" spans="1:1" x14ac:dyDescent="0.25">
      <c r="A57" t="s">
        <v>33</v>
      </c>
    </row>
    <row r="58" spans="1:1" x14ac:dyDescent="0.25">
      <c r="A58" s="4" t="s">
        <v>20</v>
      </c>
    </row>
    <row r="59" spans="1:1" x14ac:dyDescent="0.25">
      <c r="A59" s="1" t="s">
        <v>0</v>
      </c>
    </row>
    <row r="60" spans="1:1" x14ac:dyDescent="0.25">
      <c r="A60" s="1" t="s">
        <v>1</v>
      </c>
    </row>
    <row r="61" spans="1:1" x14ac:dyDescent="0.25">
      <c r="A61" s="1" t="s">
        <v>2</v>
      </c>
    </row>
    <row r="62" spans="1:1" x14ac:dyDescent="0.25">
      <c r="A62" s="1" t="s">
        <v>3</v>
      </c>
    </row>
    <row r="63" spans="1:1" x14ac:dyDescent="0.25">
      <c r="A63" s="1" t="s">
        <v>4</v>
      </c>
    </row>
    <row r="64" spans="1:1" x14ac:dyDescent="0.25">
      <c r="A64" s="1" t="s">
        <v>5</v>
      </c>
    </row>
    <row r="65" spans="1:4" x14ac:dyDescent="0.25">
      <c r="A65" s="4" t="s">
        <v>21</v>
      </c>
    </row>
    <row r="66" spans="1:4" x14ac:dyDescent="0.25">
      <c r="A66" s="4" t="s">
        <v>30</v>
      </c>
    </row>
    <row r="67" spans="1:4" x14ac:dyDescent="0.25">
      <c r="A67" s="1" t="s">
        <v>0</v>
      </c>
    </row>
    <row r="68" spans="1:4" x14ac:dyDescent="0.25">
      <c r="A68" s="1" t="s">
        <v>1</v>
      </c>
    </row>
    <row r="69" spans="1:4" x14ac:dyDescent="0.25">
      <c r="A69" s="1" t="s">
        <v>2</v>
      </c>
    </row>
    <row r="70" spans="1:4" x14ac:dyDescent="0.25">
      <c r="A70" s="1" t="s">
        <v>3</v>
      </c>
    </row>
    <row r="71" spans="1:4" x14ac:dyDescent="0.25">
      <c r="A71" s="1" t="s">
        <v>4</v>
      </c>
    </row>
    <row r="72" spans="1:4" x14ac:dyDescent="0.25">
      <c r="A72" s="1" t="s">
        <v>5</v>
      </c>
    </row>
    <row r="74" spans="1:4" x14ac:dyDescent="0.25">
      <c r="A74" t="s">
        <v>34</v>
      </c>
      <c r="B74" s="6" t="s">
        <v>35</v>
      </c>
      <c r="C74" s="6" t="s">
        <v>36</v>
      </c>
      <c r="D74" s="6" t="s">
        <v>37</v>
      </c>
    </row>
    <row r="75" spans="1:4" x14ac:dyDescent="0.25">
      <c r="A75" s="11" t="s">
        <v>10</v>
      </c>
    </row>
    <row r="76" spans="1:4" x14ac:dyDescent="0.25">
      <c r="A76" s="1" t="s">
        <v>0</v>
      </c>
      <c r="B76" s="17"/>
    </row>
    <row r="77" spans="1:4" x14ac:dyDescent="0.25">
      <c r="A77" s="1" t="s">
        <v>1</v>
      </c>
      <c r="B77" s="17"/>
    </row>
    <row r="78" spans="1:4" x14ac:dyDescent="0.25">
      <c r="A78" s="1" t="s">
        <v>2</v>
      </c>
      <c r="B78" s="17"/>
    </row>
    <row r="79" spans="1:4" x14ac:dyDescent="0.25">
      <c r="A79" s="1" t="s">
        <v>3</v>
      </c>
      <c r="B79" s="17"/>
    </row>
    <row r="80" spans="1:4" x14ac:dyDescent="0.25">
      <c r="A80" s="1" t="s">
        <v>4</v>
      </c>
      <c r="B80" s="17"/>
    </row>
    <row r="81" spans="1:4" x14ac:dyDescent="0.25">
      <c r="A81" s="1" t="s">
        <v>5</v>
      </c>
      <c r="B81" s="17"/>
    </row>
    <row r="82" spans="1:4" x14ac:dyDescent="0.25">
      <c r="A82" s="8" t="s">
        <v>8</v>
      </c>
      <c r="B82" s="18"/>
      <c r="D82" s="13"/>
    </row>
    <row r="83" spans="1:4" x14ac:dyDescent="0.25">
      <c r="A83" s="11" t="s">
        <v>11</v>
      </c>
      <c r="B83" s="17"/>
    </row>
    <row r="84" spans="1:4" x14ac:dyDescent="0.25">
      <c r="A84" s="1" t="s">
        <v>0</v>
      </c>
      <c r="B84" s="17"/>
    </row>
    <row r="85" spans="1:4" x14ac:dyDescent="0.25">
      <c r="A85" s="1" t="s">
        <v>1</v>
      </c>
      <c r="B85" s="17"/>
    </row>
    <row r="86" spans="1:4" x14ac:dyDescent="0.25">
      <c r="A86" s="1" t="s">
        <v>2</v>
      </c>
      <c r="B86" s="17"/>
    </row>
    <row r="87" spans="1:4" x14ac:dyDescent="0.25">
      <c r="A87" s="1" t="s">
        <v>3</v>
      </c>
      <c r="B87" s="17"/>
    </row>
    <row r="88" spans="1:4" x14ac:dyDescent="0.25">
      <c r="A88" s="1" t="s">
        <v>4</v>
      </c>
      <c r="B88" s="17"/>
    </row>
    <row r="89" spans="1:4" x14ac:dyDescent="0.25">
      <c r="A89" s="1" t="s">
        <v>5</v>
      </c>
      <c r="B89" s="17"/>
    </row>
    <row r="90" spans="1:4" x14ac:dyDescent="0.25">
      <c r="A90" s="8" t="s">
        <v>8</v>
      </c>
      <c r="B90" s="18"/>
    </row>
    <row r="91" spans="1:4" x14ac:dyDescent="0.25">
      <c r="A91" s="11" t="s">
        <v>12</v>
      </c>
      <c r="B91" s="17"/>
    </row>
    <row r="92" spans="1:4" x14ac:dyDescent="0.25">
      <c r="A92" s="1" t="s">
        <v>0</v>
      </c>
      <c r="B92" s="17"/>
    </row>
    <row r="93" spans="1:4" x14ac:dyDescent="0.25">
      <c r="A93" s="1" t="s">
        <v>1</v>
      </c>
      <c r="B93" s="17"/>
    </row>
    <row r="94" spans="1:4" x14ac:dyDescent="0.25">
      <c r="A94" s="1" t="s">
        <v>2</v>
      </c>
      <c r="B94" s="17"/>
    </row>
    <row r="95" spans="1:4" x14ac:dyDescent="0.25">
      <c r="A95" s="1" t="s">
        <v>3</v>
      </c>
      <c r="B95" s="17"/>
    </row>
    <row r="96" spans="1:4" x14ac:dyDescent="0.25">
      <c r="A96" s="1" t="s">
        <v>4</v>
      </c>
      <c r="B96" s="17"/>
    </row>
    <row r="97" spans="1:4" x14ac:dyDescent="0.25">
      <c r="A97" s="1" t="s">
        <v>5</v>
      </c>
      <c r="B97" s="17"/>
    </row>
    <row r="98" spans="1:4" x14ac:dyDescent="0.25">
      <c r="A98" s="8" t="s">
        <v>8</v>
      </c>
      <c r="B98" s="18"/>
    </row>
    <row r="99" spans="1:4" x14ac:dyDescent="0.25">
      <c r="A99" s="11" t="s">
        <v>13</v>
      </c>
      <c r="B99" s="17"/>
    </row>
    <row r="100" spans="1:4" x14ac:dyDescent="0.25">
      <c r="A100" s="1" t="s">
        <v>0</v>
      </c>
      <c r="B100" s="17"/>
    </row>
    <row r="101" spans="1:4" x14ac:dyDescent="0.25">
      <c r="A101" s="1" t="s">
        <v>1</v>
      </c>
      <c r="B101" s="17"/>
    </row>
    <row r="102" spans="1:4" x14ac:dyDescent="0.25">
      <c r="A102" s="1" t="s">
        <v>2</v>
      </c>
      <c r="B102" s="17"/>
    </row>
    <row r="103" spans="1:4" x14ac:dyDescent="0.25">
      <c r="A103" s="1" t="s">
        <v>3</v>
      </c>
      <c r="B103" s="17"/>
    </row>
    <row r="104" spans="1:4" x14ac:dyDescent="0.25">
      <c r="A104" s="1" t="s">
        <v>4</v>
      </c>
      <c r="B104" s="17"/>
    </row>
    <row r="105" spans="1:4" x14ac:dyDescent="0.25">
      <c r="A105" s="1" t="s">
        <v>5</v>
      </c>
      <c r="B105" s="17"/>
    </row>
    <row r="106" spans="1:4" x14ac:dyDescent="0.25">
      <c r="A106" s="12" t="s">
        <v>8</v>
      </c>
      <c r="B106" s="18"/>
    </row>
    <row r="107" spans="1:4" x14ac:dyDescent="0.25">
      <c r="B107" s="13"/>
    </row>
    <row r="108" spans="1:4" x14ac:dyDescent="0.25">
      <c r="A108" s="16" t="s">
        <v>8</v>
      </c>
      <c r="B108" s="19"/>
      <c r="C108" s="19"/>
      <c r="D108" s="19"/>
    </row>
    <row r="109" spans="1:4" x14ac:dyDescent="0.25">
      <c r="A109" t="s">
        <v>32</v>
      </c>
      <c r="B109" s="17"/>
    </row>
  </sheetData>
  <mergeCells count="1">
    <mergeCell ref="G3:L8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M1" sqref="M1"/>
    </sheetView>
  </sheetViews>
  <sheetFormatPr baseColWidth="10" defaultColWidth="9.140625" defaultRowHeight="15" x14ac:dyDescent="0.25"/>
  <cols>
    <col min="1" max="1" width="7.85546875" customWidth="1"/>
  </cols>
  <sheetData>
    <row r="1" spans="1:12" x14ac:dyDescent="0.25">
      <c r="A1" s="38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4.45" customHeight="1" x14ac:dyDescent="0.25">
      <c r="A2" s="37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x14ac:dyDescent="0.25">
      <c r="A8" s="37" t="s">
        <v>51</v>
      </c>
      <c r="B8" s="37" t="s">
        <v>41</v>
      </c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 x14ac:dyDescent="0.25">
      <c r="A10" s="25"/>
      <c r="B10" s="26"/>
      <c r="C10" s="35" t="s">
        <v>46</v>
      </c>
      <c r="D10" s="35"/>
      <c r="E10" s="35" t="s">
        <v>47</v>
      </c>
      <c r="F10" s="35"/>
      <c r="G10" s="35" t="s">
        <v>48</v>
      </c>
      <c r="H10" s="35"/>
      <c r="I10" s="31"/>
      <c r="J10" s="25"/>
      <c r="K10" s="25"/>
      <c r="L10" s="25"/>
    </row>
    <row r="11" spans="1:12" x14ac:dyDescent="0.25">
      <c r="A11" s="27"/>
      <c r="B11" s="28"/>
      <c r="C11" s="36"/>
      <c r="D11" s="36"/>
      <c r="E11" s="36"/>
      <c r="F11" s="36"/>
      <c r="G11" s="36"/>
      <c r="H11" s="36"/>
      <c r="I11" s="32"/>
      <c r="J11" s="27"/>
      <c r="K11" s="27"/>
      <c r="L11" s="27"/>
    </row>
    <row r="12" spans="1:12" x14ac:dyDescent="0.25">
      <c r="A12" s="37" t="s">
        <v>52</v>
      </c>
      <c r="B12" s="37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2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x14ac:dyDescent="0.25">
      <c r="A14" s="21"/>
      <c r="B14" s="29"/>
      <c r="C14" s="35" t="s">
        <v>49</v>
      </c>
      <c r="D14" s="35"/>
      <c r="E14" s="35" t="s">
        <v>50</v>
      </c>
      <c r="F14" s="35"/>
      <c r="G14" s="35" t="s">
        <v>48</v>
      </c>
      <c r="H14" s="35"/>
      <c r="I14" s="33"/>
      <c r="J14" s="21"/>
      <c r="K14" s="21"/>
      <c r="L14" s="21"/>
    </row>
    <row r="15" spans="1:12" x14ac:dyDescent="0.25">
      <c r="A15" s="23"/>
      <c r="B15" s="30"/>
      <c r="C15" s="36"/>
      <c r="D15" s="36"/>
      <c r="E15" s="36"/>
      <c r="F15" s="36"/>
      <c r="G15" s="36"/>
      <c r="H15" s="36"/>
      <c r="I15" s="34"/>
      <c r="J15" s="23"/>
      <c r="K15" s="23"/>
      <c r="L15" s="23"/>
    </row>
    <row r="16" spans="1:12" x14ac:dyDescent="0.25">
      <c r="A16" s="37" t="s">
        <v>45</v>
      </c>
      <c r="B16" s="37" t="s">
        <v>43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2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</sheetData>
  <mergeCells count="24">
    <mergeCell ref="A2:L3"/>
    <mergeCell ref="A1:L1"/>
    <mergeCell ref="A8:L9"/>
    <mergeCell ref="A12:L13"/>
    <mergeCell ref="A16:L17"/>
    <mergeCell ref="A4:L7"/>
    <mergeCell ref="C10:D10"/>
    <mergeCell ref="E10:F10"/>
    <mergeCell ref="C11:D11"/>
    <mergeCell ref="E11:F11"/>
    <mergeCell ref="G10:H10"/>
    <mergeCell ref="G11:H11"/>
    <mergeCell ref="A18:L21"/>
    <mergeCell ref="A22:L22"/>
    <mergeCell ref="A10:B11"/>
    <mergeCell ref="A14:B15"/>
    <mergeCell ref="I10:L11"/>
    <mergeCell ref="I14:L15"/>
    <mergeCell ref="C14:D14"/>
    <mergeCell ref="E14:F14"/>
    <mergeCell ref="G14:H14"/>
    <mergeCell ref="C15:D15"/>
    <mergeCell ref="E15:F15"/>
    <mergeCell ref="G15:H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revisión</vt:lpstr>
      <vt:lpstr>ejemploA</vt:lpstr>
      <vt:lpstr>ejemploB</vt:lpstr>
      <vt:lpstr>ejercicio1</vt:lpstr>
      <vt:lpstr>ejercicio2</vt:lpstr>
      <vt:lpstr>ejercicio3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</dc:creator>
  <cp:lastModifiedBy>Florencia</cp:lastModifiedBy>
  <dcterms:created xsi:type="dcterms:W3CDTF">2022-02-22T14:37:07Z</dcterms:created>
  <dcterms:modified xsi:type="dcterms:W3CDTF">2022-03-10T13:48:40Z</dcterms:modified>
</cp:coreProperties>
</file>